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IS" sheetId="1" r:id="rId1"/>
    <sheet name="BS-assets" sheetId="2" r:id="rId2"/>
    <sheet name="BS-equity&amp;liabilities" sheetId="3" r:id="rId3"/>
    <sheet name="EQUITY " sheetId="4" r:id="rId4"/>
    <sheet name="CF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_Key1" hidden="1">'[3]DFA'!#REF!</definedName>
    <definedName name="_Key2" hidden="1">'[3]DFA'!#REF!</definedName>
    <definedName name="_Order1" hidden="1">255</definedName>
    <definedName name="_Order2" hidden="1">255</definedName>
    <definedName name="_Regression_Int" hidden="1">1</definedName>
    <definedName name="_Sort" hidden="1">'[3]DFA'!#REF!</definedName>
    <definedName name="a">'[11]B'!$C$7</definedName>
    <definedName name="AA">'[7]BPR'!$F$11</definedName>
    <definedName name="analysisde1">'[10]gl'!#REF!</definedName>
    <definedName name="analysisde2">'[10]gl'!#REF!</definedName>
    <definedName name="appendix1">'[10]gl'!#REF!</definedName>
    <definedName name="appendix2_1">'[10]gl'!#REF!</definedName>
    <definedName name="appendix2_2">'[10]gl'!#REF!</definedName>
    <definedName name="B">'[2]PNL'!#REF!</definedName>
    <definedName name="CASHFLOW">'[1]FS'!#REF!</definedName>
    <definedName name="Data">'[5]BPR'!$F$11</definedName>
    <definedName name="Date">#REF!</definedName>
    <definedName name="MM">#REF!</definedName>
    <definedName name="name">'[4]BPR'!$B$1</definedName>
    <definedName name="OCT">'[6]FF-3'!$A$9:$K$11</definedName>
    <definedName name="OCT334">'[6]FF-3'!$1:$8</definedName>
    <definedName name="PP">'[7]BPR'!$F$11</definedName>
    <definedName name="_xlnm.Print_Area" localSheetId="1">'BS-assets'!$A:$H</definedName>
    <definedName name="_xlnm.Print_Area" localSheetId="2">'BS-equity&amp;liabilities'!$A$1:$H$39</definedName>
    <definedName name="_xlnm.Print_Area" localSheetId="4">'CF'!$A$1:$H$48</definedName>
    <definedName name="_xlnm.Print_Area" localSheetId="3">'EQUITY '!$A$1:$G$51</definedName>
    <definedName name="_xlnm.Print_Area" localSheetId="0">'IS'!$A$1:$H$45</definedName>
    <definedName name="PRINT_AREA_MI">#REF!</definedName>
    <definedName name="_xlnm.Print_Titles" localSheetId="0">'IS'!$1:$15</definedName>
    <definedName name="Print_Titles_MI">'[8]FF-2(1)'!$1:$8</definedName>
    <definedName name="SHARE">'[2]1257'!#REF!</definedName>
    <definedName name="TDREQ">'[1]FS'!#REF!</definedName>
    <definedName name="trialbal1">'[10]gl'!#REF!</definedName>
    <definedName name="ye">'[4]BPR'!$B$2</definedName>
  </definedNames>
  <calcPr fullCalcOnLoad="1"/>
</workbook>
</file>

<file path=xl/sharedStrings.xml><?xml version="1.0" encoding="utf-8"?>
<sst xmlns="http://schemas.openxmlformats.org/spreadsheetml/2006/main" count="189" uniqueCount="139">
  <si>
    <t>HUP SENG INDUSTRIES BERHAD (226098-P)</t>
  </si>
  <si>
    <t>(Incorporated in Malaysia)</t>
  </si>
  <si>
    <t>The figures have not been audited</t>
  </si>
  <si>
    <t>RM'000</t>
  </si>
  <si>
    <t>Condensed Consolidated Income Statements</t>
  </si>
  <si>
    <t>CURRENT</t>
  </si>
  <si>
    <t xml:space="preserve"> QUARTER ENDED</t>
  </si>
  <si>
    <t xml:space="preserve"> TO DATE</t>
  </si>
  <si>
    <t xml:space="preserve">CUMULATIVE </t>
  </si>
  <si>
    <t>-</t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</si>
  <si>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</si>
  <si>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</si>
  <si>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</si>
  <si>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</si>
  <si>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Condensed Consolidated Balance Sheets</t>
  </si>
  <si>
    <t>Property, Plant and Equipment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</si>
  <si>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</si>
  <si>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</si>
  <si>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</si>
  <si>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</si>
  <si>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</si>
  <si>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</si>
  <si>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</si>
  <si>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</si>
  <si>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</si>
  <si>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</si>
  <si>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</si>
  <si>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</si>
  <si>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</si>
  <si>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</si>
  <si>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t>-Payment of share listing expenses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</si>
  <si>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</si>
  <si>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</si>
  <si>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 xml:space="preserve">                                                                                                                   </t>
  </si>
  <si>
    <t>N/A</t>
  </si>
  <si>
    <t>Note</t>
  </si>
  <si>
    <t>Note</t>
  </si>
  <si>
    <t>INTERIM FINANCIAL STATEMENTS</t>
  </si>
  <si>
    <t>INTERIM FINANCIAL STATEMENTS</t>
  </si>
  <si>
    <t>CURRENT</t>
  </si>
  <si>
    <t xml:space="preserve"> QUARTER ENDED</t>
  </si>
  <si>
    <t xml:space="preserve">CUMULATIVE </t>
  </si>
  <si>
    <t xml:space="preserve"> TO DATE</t>
  </si>
  <si>
    <t>Cash and cash equivalents</t>
  </si>
  <si>
    <t>Inventories</t>
  </si>
  <si>
    <t>As at</t>
  </si>
  <si>
    <t>As at</t>
  </si>
  <si>
    <t>Goodwill on consolidation</t>
  </si>
  <si>
    <t>Net Change in operating activities</t>
  </si>
  <si>
    <t>Operating expenses</t>
  </si>
  <si>
    <r>
      <t>F</t>
    </r>
    <r>
      <rPr>
        <sz val="12"/>
        <rFont val="Times New Roman"/>
        <family val="1"/>
      </rPr>
      <t>inance costs</t>
    </r>
  </si>
  <si>
    <t>Attributable to:</t>
  </si>
  <si>
    <t>Revenue</t>
  </si>
  <si>
    <t>Profit for the period</t>
  </si>
  <si>
    <r>
      <t xml:space="preserve">Deferred </t>
    </r>
    <r>
      <rPr>
        <sz val="12"/>
        <rFont val="Times New Roman"/>
        <family val="1"/>
      </rPr>
      <t>tax assets</t>
    </r>
  </si>
  <si>
    <r>
      <t>P</t>
    </r>
    <r>
      <rPr>
        <sz val="12"/>
        <rFont val="Times New Roman"/>
        <family val="1"/>
      </rPr>
      <t>repaid interest in leased land</t>
    </r>
  </si>
  <si>
    <t>Investment property</t>
  </si>
  <si>
    <t>Current assets</t>
  </si>
  <si>
    <t>TOTAL ASSETS</t>
  </si>
  <si>
    <t>EQUITY AND LIABILITIES</t>
  </si>
  <si>
    <t>Share capital</t>
  </si>
  <si>
    <t>Reserves attributable to capital</t>
  </si>
  <si>
    <t>Retained profits</t>
  </si>
  <si>
    <t>Non-current liabilities</t>
  </si>
  <si>
    <t>Current liabilities</t>
  </si>
  <si>
    <r>
      <t>C</t>
    </r>
    <r>
      <rPr>
        <sz val="12"/>
        <rFont val="Times New Roman"/>
        <family val="1"/>
      </rPr>
      <t>urrent tax payable</t>
    </r>
  </si>
  <si>
    <t>TOTAL EQUITY AND LIABILITIES</t>
  </si>
  <si>
    <t xml:space="preserve">Profit for the period </t>
  </si>
  <si>
    <t>ASSETS</t>
  </si>
  <si>
    <t>Non-current assets</t>
  </si>
  <si>
    <t>expenses for the period</t>
  </si>
  <si>
    <t xml:space="preserve">Total recognised income </t>
  </si>
  <si>
    <t>and expenses for the period</t>
  </si>
  <si>
    <t xml:space="preserve">Dividends distributed </t>
  </si>
  <si>
    <t>to equity holders</t>
  </si>
  <si>
    <r>
      <t>O</t>
    </r>
    <r>
      <rPr>
        <sz val="12"/>
        <rFont val="Times New Roman"/>
        <family val="1"/>
      </rPr>
      <t>ther income</t>
    </r>
  </si>
  <si>
    <r>
      <t>Earnings per share</t>
    </r>
    <r>
      <rPr>
        <sz val="12"/>
        <rFont val="Times New Roman"/>
        <family val="1"/>
      </rPr>
      <t xml:space="preserve"> attributable</t>
    </r>
  </si>
  <si>
    <t>2006</t>
  </si>
  <si>
    <t>Cash and cash equivalents at beginning of  financial period</t>
  </si>
  <si>
    <t>Net change in cash &amp; cash equivalents</t>
  </si>
  <si>
    <t>Cash and cash equivalents at end of  financial period</t>
  </si>
  <si>
    <t>capital</t>
  </si>
  <si>
    <t>premium</t>
  </si>
  <si>
    <t>profits</t>
  </si>
  <si>
    <t>&amp; other</t>
  </si>
  <si>
    <t>reserves</t>
  </si>
  <si>
    <t>Condensed Consolidated Statement of Changes in Equity</t>
  </si>
  <si>
    <r>
      <t>I</t>
    </r>
    <r>
      <rPr>
        <sz val="12"/>
        <rFont val="Times New Roman"/>
        <family val="1"/>
      </rPr>
      <t>ncome tax expense</t>
    </r>
  </si>
  <si>
    <t>Profit before tax</t>
  </si>
  <si>
    <t>Condensed Consolidated Cash Flow Statement</t>
  </si>
  <si>
    <t>The condensed consolidated income statements should be read in conjunction with the audited financial</t>
  </si>
  <si>
    <r>
      <t>O</t>
    </r>
    <r>
      <rPr>
        <sz val="12"/>
        <rFont val="Times New Roman"/>
        <family val="1"/>
      </rPr>
      <t>ther receivables</t>
    </r>
  </si>
  <si>
    <t>notes attached to the interim financial statements.</t>
  </si>
  <si>
    <t>The condensed  consolidated  balance sheet  should  be read  in conjunction with the audited</t>
  </si>
  <si>
    <r>
      <t>O</t>
    </r>
    <r>
      <rPr>
        <sz val="12"/>
        <rFont val="Times New Roman"/>
        <family val="1"/>
      </rPr>
      <t>ther payables</t>
    </r>
  </si>
  <si>
    <r>
      <t>T</t>
    </r>
    <r>
      <rPr>
        <sz val="12"/>
        <rFont val="Times New Roman"/>
        <family val="1"/>
      </rPr>
      <t>rade payables</t>
    </r>
  </si>
  <si>
    <r>
      <t>T</t>
    </r>
    <r>
      <rPr>
        <sz val="12"/>
        <rFont val="Times New Roman"/>
        <family val="1"/>
      </rPr>
      <t>rade receivables</t>
    </r>
  </si>
  <si>
    <r>
      <t>Deferred tax</t>
    </r>
    <r>
      <rPr>
        <sz val="12"/>
        <rFont val="Times New Roman"/>
        <family val="1"/>
      </rPr>
      <t xml:space="preserve"> liabilities</t>
    </r>
  </si>
  <si>
    <t>the interim financial statements.</t>
  </si>
  <si>
    <t>Note</t>
  </si>
  <si>
    <t>As previously stated</t>
  </si>
  <si>
    <t xml:space="preserve">The condensed  consolidated  cash  flow statement should  be read  in conjunction </t>
  </si>
  <si>
    <t>the accompanying explanatory notes attached to the interim financial statements.</t>
  </si>
  <si>
    <r>
      <t>P</t>
    </r>
    <r>
      <rPr>
        <sz val="12"/>
        <rFont val="Times New Roman"/>
        <family val="1"/>
      </rPr>
      <t>rior year adjustments</t>
    </r>
  </si>
  <si>
    <t>-Effects of adopting FRS 140</t>
  </si>
  <si>
    <t>TOTAL LIABILITIES</t>
  </si>
  <si>
    <t>Total</t>
  </si>
  <si>
    <t>explanatory notes attached to the interim financial statements.</t>
  </si>
  <si>
    <t xml:space="preserve">The condensed consolidated statements of changes in equity should be read in conjunction with </t>
  </si>
  <si>
    <t>TOTAL EQUITY</t>
  </si>
  <si>
    <t>At 1 January 2006</t>
  </si>
  <si>
    <t>At 1 January 2007</t>
  </si>
  <si>
    <t>At 1 January 2006 (restated)</t>
  </si>
  <si>
    <t>statements for the year ended 31st December 2006 and the accompanying explanatory notes attached to</t>
  </si>
  <si>
    <t xml:space="preserve">the audited financial statements  for the year ended  31st December 2006 and the accompanying </t>
  </si>
  <si>
    <t xml:space="preserve">with the audited financial statements for the year ended 31st December 2006 and </t>
  </si>
  <si>
    <t>2007</t>
  </si>
  <si>
    <t>2006</t>
  </si>
  <si>
    <t>Attributable     to      equity      holders      of      the      company</t>
  </si>
  <si>
    <t>Equity attributable to equity holders of the company</t>
  </si>
  <si>
    <t>Equity holders of the company</t>
  </si>
  <si>
    <t xml:space="preserve"> to equity holders of the company :</t>
  </si>
  <si>
    <t>financial statements for the year ended 31st December 2006 and the accompanying explanatory</t>
  </si>
  <si>
    <t>Amount recoginsed directly in</t>
  </si>
  <si>
    <t>equity relating to changes in tax rate</t>
  </si>
  <si>
    <t>For the quarter ended 30 September 2007</t>
  </si>
  <si>
    <t>9 MONTHS</t>
  </si>
  <si>
    <t xml:space="preserve"> 30 September</t>
  </si>
  <si>
    <t>As at 30 September 2007</t>
  </si>
  <si>
    <t>For  the  quarter  ended 30 September 2007</t>
  </si>
  <si>
    <t xml:space="preserve">9 months </t>
  </si>
  <si>
    <t>ended 30 September 2006</t>
  </si>
  <si>
    <t>Changes in equity for the 3rd</t>
  </si>
  <si>
    <t>quarter ended 30 September 2006</t>
  </si>
  <si>
    <t>Balance at 30 September 2006</t>
  </si>
  <si>
    <t>ended 30 September 2007</t>
  </si>
  <si>
    <t>quarter end 30 September 2007</t>
  </si>
  <si>
    <t>Balance at  30 September 2007</t>
  </si>
  <si>
    <t>9 months</t>
  </si>
</sst>
</file>

<file path=xl/styles.xml><?xml version="1.0" encoding="utf-8"?>
<styleSheet xmlns="http://schemas.openxmlformats.org/spreadsheetml/2006/main">
  <numFmts count="7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_-&quot;RM&quot;* #,##0_-;\-&quot;RM&quot;* #,##0_-;_-&quot;RM&quot;* &quot;-&quot;_-;_-@_-"/>
    <numFmt numFmtId="191" formatCode="_-&quot;RM&quot;* #,##0.00_-;\-&quot;RM&quot;* #,##0.00_-;_-&quot;RM&quot;* &quot;-&quot;??_-;_-@_-"/>
    <numFmt numFmtId="192" formatCode="_(* #,##0_);_(* \(#,##0\);_(* &quot;-&quot;??_);_(@_)"/>
    <numFmt numFmtId="193" formatCode="#,##0.000_);[Red]\(#,##0.000\)"/>
    <numFmt numFmtId="194" formatCode="#,##0.0000_);[Red]\(#,##0.0000\)"/>
    <numFmt numFmtId="195" formatCode="0.0000_);[Red]\(0.0000\)"/>
    <numFmt numFmtId="196" formatCode="_(* #,##0.0_);_(* \(#,##0.0\);_(* &quot;-&quot;?_);_(@_)"/>
    <numFmt numFmtId="197" formatCode="&quot;￥&quot;#,##0;&quot;￥&quot;\-#,##0"/>
    <numFmt numFmtId="198" formatCode="&quot;￥&quot;#,##0;[Red]&quot;￥&quot;\-#,##0"/>
    <numFmt numFmtId="199" formatCode="&quot;￥&quot;#,##0.00;&quot;￥&quot;\-#,##0.00"/>
    <numFmt numFmtId="200" formatCode="&quot;￥&quot;#,##0.00;[Red]&quot;￥&quot;\-#,##0.00"/>
    <numFmt numFmtId="201" formatCode="_ &quot;￥&quot;* #,##0_ ;_ &quot;￥&quot;* \-#,##0_ ;_ &quot;￥&quot;* &quot;-&quot;_ ;_ @_ "/>
    <numFmt numFmtId="202" formatCode="_ * #,##0_ ;_ * \-#,##0_ ;_ * &quot;-&quot;_ ;_ @_ "/>
    <numFmt numFmtId="203" formatCode="_ &quot;￥&quot;* #,##0.00_ ;_ &quot;￥&quot;* \-#,##0.00_ ;_ &quot;￥&quot;* &quot;-&quot;??_ ;_ @_ "/>
    <numFmt numFmtId="204" formatCode="_ * #,##0.00_ ;_ * \-#,##0.00_ ;_ * &quot;-&quot;??_ ;_ @_ "/>
    <numFmt numFmtId="205" formatCode="_(* #,##0.0_);_(* \(#,##0.0\);_(* &quot;-&quot;??_);_(@_)"/>
    <numFmt numFmtId="206" formatCode="_(* #,##0,_);_(* \(#,##0,\);_(* &quot;-&quot;_);_(@_)"/>
    <numFmt numFmtId="207" formatCode="_(* #,##0.000_);_(* \(#,##0.000\);_(* &quot;-&quot;??_);_(@_)"/>
    <numFmt numFmtId="208" formatCode="_(* #,##0.0000_);_(* \(#,##0.0000\);_(* &quot;-&quot;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dd\-mmm\-yyyy"/>
    <numFmt numFmtId="213" formatCode="0.0"/>
    <numFmt numFmtId="214" formatCode="0.000"/>
    <numFmt numFmtId="215" formatCode="0.0000"/>
    <numFmt numFmtId="216" formatCode="d\-mmm\-yyyy"/>
    <numFmt numFmtId="217" formatCode="mmm\-yyyy"/>
    <numFmt numFmtId="218" formatCode="0.0000000"/>
    <numFmt numFmtId="219" formatCode="0.000000"/>
    <numFmt numFmtId="220" formatCode="0.00000"/>
    <numFmt numFmtId="221" formatCode="&quot;RM&quot;\ #,##0_);\(&quot;RM&quot;\ #,##0\)"/>
    <numFmt numFmtId="222" formatCode="&quot;RM&quot;\ #,##0_);[Red]\(&quot;RM&quot;\ #,##0\)"/>
    <numFmt numFmtId="223" formatCode="&quot;RM&quot;\ #,##0.00_);\(&quot;RM&quot;\ #,##0.00\)"/>
    <numFmt numFmtId="224" formatCode="&quot;RM&quot;\ #,##0.00_);[Red]\(&quot;RM&quot;\ #,##0.00\)"/>
    <numFmt numFmtId="225" formatCode="0.00_)"/>
    <numFmt numFmtId="226" formatCode="0.0000%"/>
    <numFmt numFmtId="227" formatCode="&quot;RM&quot;#,##0;\-&quot;RM&quot;#,##0"/>
    <numFmt numFmtId="228" formatCode="0.0000000000000"/>
    <numFmt numFmtId="229" formatCode="_-* #,##0.00\ _F_-;\-* #,##0.00\ _F_-;_-* &quot;-&quot;??\ _F_-;_-@_-"/>
    <numFmt numFmtId="230" formatCode="&quot;RM&quot;#,##0"/>
    <numFmt numFmtId="231" formatCode="0.00_);[Red]\(0.00\)"/>
    <numFmt numFmtId="232" formatCode="0_);[Red]\(0\)"/>
    <numFmt numFmtId="233" formatCode="0.00_ "/>
    <numFmt numFmtId="234" formatCode="[$-409]dddd\,\ mmmm\ dd\,\ yyyy"/>
  </numFmts>
  <fonts count="33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5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·s²Ó©úÅé"/>
      <family val="1"/>
    </font>
    <font>
      <b/>
      <sz val="10"/>
      <name val="MS Sans Serif"/>
      <family val="2"/>
    </font>
    <font>
      <u val="single"/>
      <sz val="9.9"/>
      <color indexed="36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6"/>
      <name val="Helv"/>
      <family val="2"/>
    </font>
    <font>
      <b/>
      <sz val="8"/>
      <name val="Univers Condensed"/>
      <family val="2"/>
    </font>
    <font>
      <i/>
      <sz val="10"/>
      <name val="MS Sans Serif"/>
      <family val="2"/>
    </font>
    <font>
      <sz val="8"/>
      <name val="Univers Condensed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ill="0" applyBorder="0" applyAlignment="0" applyProtection="0"/>
    <xf numFmtId="43" fontId="22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29" fontId="22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21" fillId="0" borderId="0">
      <alignment/>
      <protection/>
    </xf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21" fillId="0" borderId="0">
      <alignment/>
      <protection/>
    </xf>
    <xf numFmtId="221" fontId="21" fillId="0" borderId="0">
      <alignment/>
      <protection locked="0"/>
    </xf>
    <xf numFmtId="222" fontId="21" fillId="0" borderId="0">
      <alignment/>
      <protection/>
    </xf>
    <xf numFmtId="40" fontId="21" fillId="0" borderId="0" applyFont="0" applyFill="0" applyBorder="0" applyAlignment="0" applyProtection="0"/>
    <xf numFmtId="223" fontId="21" fillId="0" borderId="0">
      <alignment/>
      <protection locked="0"/>
    </xf>
    <xf numFmtId="0" fontId="25" fillId="0" borderId="0" applyNumberFormat="0" applyFill="0" applyBorder="0" applyAlignment="0" applyProtection="0"/>
    <xf numFmtId="38" fontId="26" fillId="2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224" fontId="21" fillId="0" borderId="0">
      <alignment/>
      <protection locked="0"/>
    </xf>
    <xf numFmtId="224" fontId="21" fillId="0" borderId="0">
      <alignment/>
      <protection locked="0"/>
    </xf>
    <xf numFmtId="0" fontId="16" fillId="0" borderId="0" applyNumberFormat="0" applyFill="0" applyBorder="0" applyAlignment="0" applyProtection="0"/>
    <xf numFmtId="10" fontId="26" fillId="3" borderId="3" applyNumberFormat="0" applyBorder="0" applyAlignment="0" applyProtection="0"/>
    <xf numFmtId="40" fontId="21" fillId="0" borderId="0" applyFont="0" applyFill="0" applyBorder="0" applyAlignment="0" applyProtection="0"/>
    <xf numFmtId="49" fontId="28" fillId="0" borderId="0" applyNumberFormat="0" applyBorder="0" applyAlignment="0">
      <protection/>
    </xf>
    <xf numFmtId="225" fontId="29" fillId="0" borderId="0">
      <alignment/>
      <protection/>
    </xf>
    <xf numFmtId="228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22" fillId="0" borderId="0" applyFont="0" applyFill="0" applyBorder="0" applyAlignment="0" applyProtection="0"/>
    <xf numFmtId="214" fontId="30" fillId="0" borderId="4" applyFont="0" applyBorder="0" applyAlignment="0">
      <protection/>
    </xf>
    <xf numFmtId="229" fontId="22" fillId="0" borderId="0" applyFont="0" applyFill="0" applyBorder="0" applyAlignment="0" applyProtection="0"/>
    <xf numFmtId="224" fontId="21" fillId="0" borderId="5">
      <alignment/>
      <protection locked="0"/>
    </xf>
    <xf numFmtId="40" fontId="32" fillId="0" borderId="3" applyFont="0" applyFill="0" applyBorder="0" applyAlignment="0" applyProtection="0"/>
    <xf numFmtId="226" fontId="22" fillId="0" borderId="6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68" applyFont="1" applyAlignment="1" quotePrefix="1">
      <alignment horizontal="left"/>
      <protection/>
    </xf>
    <xf numFmtId="0" fontId="5" fillId="0" borderId="0" xfId="68" applyFont="1" applyAlignment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Font="1">
      <alignment/>
      <protection/>
    </xf>
    <xf numFmtId="0" fontId="6" fillId="0" borderId="0" xfId="68" applyFont="1" applyAlignment="1">
      <alignment/>
      <protection/>
    </xf>
    <xf numFmtId="0" fontId="2" fillId="0" borderId="0" xfId="68" applyFont="1" applyAlignment="1">
      <alignment horizontal="center"/>
      <protection/>
    </xf>
    <xf numFmtId="0" fontId="2" fillId="0" borderId="0" xfId="68" applyFont="1">
      <alignment/>
      <protection/>
    </xf>
    <xf numFmtId="0" fontId="3" fillId="0" borderId="0" xfId="68" applyFont="1" applyAlignment="1">
      <alignment/>
      <protection/>
    </xf>
    <xf numFmtId="15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38" fontId="8" fillId="0" borderId="0" xfId="65" applyNumberFormat="1" applyFont="1" applyAlignment="1">
      <alignment horizontal="center"/>
      <protection/>
    </xf>
    <xf numFmtId="38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6" fillId="0" borderId="0" xfId="69" applyFont="1" applyAlignment="1">
      <alignment horizontal="left"/>
      <protection/>
    </xf>
    <xf numFmtId="38" fontId="2" fillId="0" borderId="0" xfId="68" applyNumberFormat="1" applyFont="1" applyAlignment="1">
      <alignment horizontal="right"/>
      <protection/>
    </xf>
    <xf numFmtId="38" fontId="9" fillId="0" borderId="0" xfId="65" applyNumberFormat="1" applyFont="1" applyBorder="1" applyAlignment="1">
      <alignment horizontal="left"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4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0" fillId="0" borderId="0" xfId="65" applyFont="1">
      <alignment/>
      <protection/>
    </xf>
    <xf numFmtId="38" fontId="3" fillId="0" borderId="0" xfId="65" applyNumberFormat="1" applyFont="1" applyBorder="1">
      <alignment/>
      <protection/>
    </xf>
    <xf numFmtId="0" fontId="10" fillId="0" borderId="0" xfId="68" applyFont="1" applyBorder="1">
      <alignment/>
      <protection/>
    </xf>
    <xf numFmtId="0" fontId="4" fillId="0" borderId="0" xfId="69" applyFont="1" applyAlignment="1">
      <alignment horizontal="center"/>
      <protection/>
    </xf>
    <xf numFmtId="0" fontId="4" fillId="0" borderId="0" xfId="69" applyFont="1">
      <alignment/>
      <protection/>
    </xf>
    <xf numFmtId="0" fontId="0" fillId="0" borderId="0" xfId="65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92" fontId="0" fillId="0" borderId="0" xfId="34" applyNumberFormat="1" applyFont="1" applyAlignment="1">
      <alignment/>
    </xf>
    <xf numFmtId="38" fontId="4" fillId="0" borderId="0" xfId="68" applyNumberFormat="1" applyFont="1" applyAlignment="1">
      <alignment horizontal="right"/>
      <protection/>
    </xf>
    <xf numFmtId="0" fontId="11" fillId="0" borderId="0" xfId="68" applyFont="1">
      <alignment/>
      <protection/>
    </xf>
    <xf numFmtId="0" fontId="5" fillId="0" borderId="0" xfId="68" applyFont="1">
      <alignment/>
      <protection/>
    </xf>
    <xf numFmtId="0" fontId="0" fillId="0" borderId="0" xfId="68" applyFont="1" applyAlignment="1">
      <alignment horizontal="center"/>
      <protection/>
    </xf>
    <xf numFmtId="0" fontId="0" fillId="0" borderId="0" xfId="68" applyFont="1">
      <alignment/>
      <protection/>
    </xf>
    <xf numFmtId="38" fontId="0" fillId="0" borderId="0" xfId="68" applyNumberFormat="1" applyFont="1" applyAlignment="1">
      <alignment horizontal="right"/>
      <protection/>
    </xf>
    <xf numFmtId="0" fontId="12" fillId="0" borderId="0" xfId="68" applyFont="1">
      <alignment/>
      <protection/>
    </xf>
    <xf numFmtId="0" fontId="0" fillId="0" borderId="0" xfId="68" applyFont="1">
      <alignment/>
      <protection/>
    </xf>
    <xf numFmtId="0" fontId="0" fillId="0" borderId="0" xfId="65" applyFont="1">
      <alignment/>
      <protection/>
    </xf>
    <xf numFmtId="38" fontId="12" fillId="0" borderId="0" xfId="65" applyNumberFormat="1" applyFont="1">
      <alignment/>
      <protection/>
    </xf>
    <xf numFmtId="38" fontId="0" fillId="0" borderId="0" xfId="65" applyNumberFormat="1" applyFont="1">
      <alignment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0" fillId="0" borderId="0" xfId="65" applyFont="1" applyAlignment="1" quotePrefix="1">
      <alignment horizontal="left"/>
      <protection/>
    </xf>
    <xf numFmtId="192" fontId="3" fillId="0" borderId="0" xfId="34" applyNumberFormat="1" applyFont="1" applyBorder="1" applyAlignment="1">
      <alignment/>
    </xf>
    <xf numFmtId="0" fontId="3" fillId="0" borderId="0" xfId="65" applyFont="1">
      <alignment/>
      <protection/>
    </xf>
    <xf numFmtId="0" fontId="0" fillId="0" borderId="0" xfId="65" applyFont="1" applyAlignment="1">
      <alignment horizontal="left"/>
      <protection/>
    </xf>
    <xf numFmtId="38" fontId="0" fillId="0" borderId="0" xfId="65" applyNumberFormat="1" applyFont="1">
      <alignment/>
      <protection/>
    </xf>
    <xf numFmtId="0" fontId="7" fillId="0" borderId="0" xfId="68" applyFont="1" applyAlignment="1">
      <alignment horizontal="left"/>
      <protection/>
    </xf>
    <xf numFmtId="15" fontId="0" fillId="0" borderId="0" xfId="65" applyNumberFormat="1" applyFont="1" applyBorder="1">
      <alignment/>
      <protection/>
    </xf>
    <xf numFmtId="0" fontId="0" fillId="0" borderId="0" xfId="69" applyFont="1" applyAlignment="1">
      <alignment horizontal="center"/>
      <protection/>
    </xf>
    <xf numFmtId="0" fontId="0" fillId="0" borderId="0" xfId="69" applyFont="1">
      <alignment/>
      <protection/>
    </xf>
    <xf numFmtId="0" fontId="0" fillId="0" borderId="0" xfId="65" applyFont="1" applyAlignment="1">
      <alignment horizontal="center"/>
      <protection/>
    </xf>
    <xf numFmtId="192" fontId="0" fillId="0" borderId="0" xfId="34" applyNumberFormat="1" applyFont="1" applyBorder="1" applyAlignment="1">
      <alignment/>
    </xf>
    <xf numFmtId="192" fontId="0" fillId="0" borderId="2" xfId="34" applyNumberFormat="1" applyFont="1" applyBorder="1" applyAlignment="1">
      <alignment/>
    </xf>
    <xf numFmtId="0" fontId="13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65" applyFont="1" applyAlignment="1">
      <alignment/>
      <protection/>
    </xf>
    <xf numFmtId="0" fontId="5" fillId="0" borderId="0" xfId="65" applyFont="1">
      <alignment/>
      <protection/>
    </xf>
    <xf numFmtId="0" fontId="4" fillId="0" borderId="0" xfId="65" applyFont="1">
      <alignment/>
      <protection/>
    </xf>
    <xf numFmtId="38" fontId="14" fillId="0" borderId="0" xfId="65" applyNumberFormat="1" applyFont="1" applyAlignment="1" quotePrefix="1">
      <alignment horizontal="center"/>
      <protection/>
    </xf>
    <xf numFmtId="38" fontId="14" fillId="0" borderId="0" xfId="65" applyNumberFormat="1" applyFont="1" applyAlignment="1">
      <alignment horizontal="center"/>
      <protection/>
    </xf>
    <xf numFmtId="38" fontId="13" fillId="0" borderId="0" xfId="65" applyNumberFormat="1" applyFont="1" applyAlignment="1" quotePrefix="1">
      <alignment horizontal="center"/>
      <protection/>
    </xf>
    <xf numFmtId="0" fontId="15" fillId="0" borderId="0" xfId="69" applyFont="1" applyAlignment="1">
      <alignment/>
      <protection/>
    </xf>
    <xf numFmtId="0" fontId="7" fillId="0" borderId="0" xfId="69" applyFont="1" applyAlignment="1">
      <alignment horizontal="left"/>
      <protection/>
    </xf>
    <xf numFmtId="192" fontId="0" fillId="0" borderId="4" xfId="34" applyNumberFormat="1" applyFont="1" applyBorder="1" applyAlignment="1">
      <alignment/>
    </xf>
    <xf numFmtId="192" fontId="0" fillId="0" borderId="5" xfId="34" applyNumberFormat="1" applyFont="1" applyBorder="1" applyAlignment="1">
      <alignment/>
    </xf>
    <xf numFmtId="0" fontId="3" fillId="0" borderId="0" xfId="66" applyFont="1">
      <alignment/>
      <protection/>
    </xf>
    <xf numFmtId="0" fontId="3" fillId="0" borderId="0" xfId="66" applyFont="1" applyAlignment="1">
      <alignment horizontal="center"/>
      <protection/>
    </xf>
    <xf numFmtId="38" fontId="0" fillId="0" borderId="0" xfId="66" applyNumberFormat="1" applyFont="1">
      <alignment/>
      <protection/>
    </xf>
    <xf numFmtId="0" fontId="0" fillId="0" borderId="0" xfId="66" applyFont="1">
      <alignment/>
      <protection/>
    </xf>
    <xf numFmtId="0" fontId="0" fillId="0" borderId="0" xfId="66" applyFont="1">
      <alignment/>
      <protection/>
    </xf>
    <xf numFmtId="15" fontId="7" fillId="0" borderId="0" xfId="66" applyNumberFormat="1" applyFont="1">
      <alignment/>
      <protection/>
    </xf>
    <xf numFmtId="0" fontId="17" fillId="0" borderId="0" xfId="65" applyFont="1" applyAlignment="1">
      <alignment horizontal="centerContinuous"/>
      <protection/>
    </xf>
    <xf numFmtId="0" fontId="6" fillId="0" borderId="0" xfId="69" applyFont="1" applyAlignment="1">
      <alignment/>
      <protection/>
    </xf>
    <xf numFmtId="0" fontId="3" fillId="0" borderId="0" xfId="65" applyFont="1" applyAlignment="1">
      <alignment horizontal="left"/>
      <protection/>
    </xf>
    <xf numFmtId="38" fontId="3" fillId="0" borderId="0" xfId="65" applyNumberFormat="1" applyFont="1">
      <alignment/>
      <protection/>
    </xf>
    <xf numFmtId="38" fontId="6" fillId="0" borderId="0" xfId="65" applyNumberFormat="1" applyFont="1">
      <alignment/>
      <protection/>
    </xf>
    <xf numFmtId="0" fontId="3" fillId="0" borderId="0" xfId="0" applyFont="1" applyAlignment="1">
      <alignment/>
    </xf>
    <xf numFmtId="0" fontId="17" fillId="0" borderId="0" xfId="69" applyFont="1" applyAlignment="1">
      <alignment horizontal="centerContinuous"/>
      <protection/>
    </xf>
    <xf numFmtId="0" fontId="0" fillId="0" borderId="0" xfId="69" applyFont="1" applyAlignment="1">
      <alignment horizontal="centerContinuous"/>
      <protection/>
    </xf>
    <xf numFmtId="192" fontId="0" fillId="0" borderId="0" xfId="65" applyNumberFormat="1" applyFont="1">
      <alignment/>
      <protection/>
    </xf>
    <xf numFmtId="0" fontId="0" fillId="0" borderId="0" xfId="65" applyFont="1" quotePrefix="1">
      <alignment/>
      <protection/>
    </xf>
    <xf numFmtId="192" fontId="18" fillId="0" borderId="0" xfId="34" applyNumberFormat="1" applyFont="1" applyBorder="1" applyAlignment="1">
      <alignment/>
    </xf>
    <xf numFmtId="0" fontId="0" fillId="0" borderId="0" xfId="65" applyFont="1" applyAlignment="1">
      <alignment horizontal="right"/>
      <protection/>
    </xf>
    <xf numFmtId="0" fontId="0" fillId="0" borderId="0" xfId="65" applyFont="1" applyAlignment="1" quotePrefix="1">
      <alignment horizontal="right"/>
      <protection/>
    </xf>
    <xf numFmtId="0" fontId="0" fillId="0" borderId="0" xfId="66" applyFont="1" applyAlignment="1">
      <alignment horizontal="center"/>
      <protection/>
    </xf>
    <xf numFmtId="0" fontId="4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4" fillId="0" borderId="0" xfId="66" applyFont="1" applyAlignment="1">
      <alignment horizontal="center"/>
      <protection/>
    </xf>
    <xf numFmtId="14" fontId="8" fillId="0" borderId="0" xfId="65" applyNumberFormat="1" applyFont="1" applyAlignment="1">
      <alignment horizontal="center"/>
      <protection/>
    </xf>
    <xf numFmtId="38" fontId="3" fillId="0" borderId="0" xfId="68" applyNumberFormat="1" applyFont="1" applyAlignment="1">
      <alignment horizontal="left"/>
      <protection/>
    </xf>
    <xf numFmtId="37" fontId="0" fillId="0" borderId="0" xfId="65" applyNumberFormat="1" applyFont="1">
      <alignment/>
      <protection/>
    </xf>
    <xf numFmtId="0" fontId="20" fillId="0" borderId="0" xfId="65" applyFont="1">
      <alignment/>
      <protection/>
    </xf>
    <xf numFmtId="0" fontId="18" fillId="0" borderId="0" xfId="65" applyFont="1" applyFill="1">
      <alignment/>
      <protection/>
    </xf>
    <xf numFmtId="192" fontId="0" fillId="0" borderId="0" xfId="34" applyNumberFormat="1" applyFont="1" applyFill="1" applyBorder="1" applyAlignment="1">
      <alignment/>
    </xf>
    <xf numFmtId="0" fontId="0" fillId="0" borderId="0" xfId="65" applyFont="1" applyAlignment="1">
      <alignment horizontal="left"/>
      <protection/>
    </xf>
    <xf numFmtId="41" fontId="0" fillId="0" borderId="0" xfId="65" applyNumberFormat="1" applyFont="1" applyAlignment="1">
      <alignment horizontal="right"/>
      <protection/>
    </xf>
    <xf numFmtId="41" fontId="0" fillId="0" borderId="4" xfId="65" applyNumberFormat="1" applyFont="1" applyBorder="1" applyAlignment="1">
      <alignment horizontal="right"/>
      <protection/>
    </xf>
    <xf numFmtId="41" fontId="0" fillId="0" borderId="0" xfId="65" applyNumberFormat="1" applyFont="1" applyBorder="1">
      <alignment/>
      <protection/>
    </xf>
    <xf numFmtId="41" fontId="0" fillId="0" borderId="0" xfId="65" applyNumberFormat="1" applyFont="1">
      <alignment/>
      <protection/>
    </xf>
    <xf numFmtId="41" fontId="0" fillId="0" borderId="0" xfId="67" applyNumberFormat="1" applyFont="1">
      <alignment/>
      <protection/>
    </xf>
    <xf numFmtId="41" fontId="18" fillId="0" borderId="0" xfId="65" applyNumberFormat="1" applyFont="1" applyFill="1">
      <alignment/>
      <protection/>
    </xf>
    <xf numFmtId="41" fontId="0" fillId="0" borderId="0" xfId="67" applyNumberFormat="1" applyFont="1">
      <alignment/>
      <protection/>
    </xf>
    <xf numFmtId="41" fontId="0" fillId="0" borderId="0" xfId="65" applyNumberFormat="1" applyFont="1" applyAlignment="1">
      <alignment horizontal="right"/>
      <protection/>
    </xf>
    <xf numFmtId="41" fontId="2" fillId="0" borderId="0" xfId="65" applyNumberFormat="1" applyFont="1" applyAlignment="1">
      <alignment horizontal="left"/>
      <protection/>
    </xf>
    <xf numFmtId="41" fontId="0" fillId="0" borderId="0" xfId="65" applyNumberFormat="1" applyFont="1">
      <alignment/>
      <protection/>
    </xf>
    <xf numFmtId="41" fontId="19" fillId="0" borderId="0" xfId="65" applyNumberFormat="1" applyFont="1" applyFill="1" applyAlignment="1">
      <alignment horizontal="left"/>
      <protection/>
    </xf>
    <xf numFmtId="41" fontId="6" fillId="0" borderId="0" xfId="65" applyNumberFormat="1" applyFont="1">
      <alignment/>
      <protection/>
    </xf>
    <xf numFmtId="41" fontId="3" fillId="0" borderId="0" xfId="65" applyNumberFormat="1" applyFont="1">
      <alignment/>
      <protection/>
    </xf>
    <xf numFmtId="41" fontId="2" fillId="0" borderId="0" xfId="65" applyNumberFormat="1" applyFont="1">
      <alignment/>
      <protection/>
    </xf>
    <xf numFmtId="41" fontId="0" fillId="0" borderId="0" xfId="65" applyNumberFormat="1" applyFont="1" applyAlignment="1">
      <alignment horizontal="right"/>
      <protection/>
    </xf>
    <xf numFmtId="41" fontId="12" fillId="0" borderId="0" xfId="65" applyNumberFormat="1" applyFont="1">
      <alignment/>
      <protection/>
    </xf>
    <xf numFmtId="41" fontId="0" fillId="0" borderId="0" xfId="65" applyNumberFormat="1" applyFont="1">
      <alignment/>
      <protection/>
    </xf>
    <xf numFmtId="0" fontId="0" fillId="0" borderId="0" xfId="0" applyFont="1" applyAlignment="1">
      <alignment horizontal="left"/>
    </xf>
    <xf numFmtId="0" fontId="0" fillId="0" borderId="0" xfId="66" applyFont="1" quotePrefix="1">
      <alignment/>
      <protection/>
    </xf>
    <xf numFmtId="41" fontId="0" fillId="0" borderId="0" xfId="66" applyNumberFormat="1" applyFont="1">
      <alignment/>
      <protection/>
    </xf>
    <xf numFmtId="41" fontId="0" fillId="0" borderId="0" xfId="66" applyNumberFormat="1" applyFont="1" applyAlignment="1">
      <alignment/>
      <protection/>
    </xf>
    <xf numFmtId="41" fontId="0" fillId="0" borderId="0" xfId="66" applyNumberFormat="1" applyFont="1" applyAlignment="1">
      <alignment horizontal="right"/>
      <protection/>
    </xf>
    <xf numFmtId="41" fontId="0" fillId="0" borderId="4" xfId="66" applyNumberFormat="1" applyFont="1" applyBorder="1">
      <alignment/>
      <protection/>
    </xf>
    <xf numFmtId="41" fontId="0" fillId="0" borderId="4" xfId="66" applyNumberFormat="1" applyFont="1" applyBorder="1" applyAlignment="1">
      <alignment/>
      <protection/>
    </xf>
    <xf numFmtId="41" fontId="0" fillId="0" borderId="0" xfId="66" applyNumberFormat="1" applyFont="1" applyBorder="1">
      <alignment/>
      <protection/>
    </xf>
    <xf numFmtId="0" fontId="3" fillId="0" borderId="0" xfId="68" applyFont="1" applyAlignment="1">
      <alignment horizontal="left"/>
      <protection/>
    </xf>
    <xf numFmtId="41" fontId="3" fillId="0" borderId="5" xfId="66" applyNumberFormat="1" applyFont="1" applyBorder="1">
      <alignment/>
      <protection/>
    </xf>
    <xf numFmtId="0" fontId="7" fillId="0" borderId="0" xfId="66" applyFont="1" applyAlignment="1">
      <alignment horizontal="centerContinuous"/>
      <protection/>
    </xf>
    <xf numFmtId="0" fontId="14" fillId="0" borderId="0" xfId="66" applyFont="1" applyAlignment="1">
      <alignment horizontal="center"/>
      <protection/>
    </xf>
    <xf numFmtId="41" fontId="3" fillId="0" borderId="0" xfId="66" applyNumberFormat="1" applyFont="1" applyBorder="1" applyAlignment="1">
      <alignment/>
      <protection/>
    </xf>
    <xf numFmtId="41" fontId="3" fillId="0" borderId="0" xfId="66" applyNumberFormat="1" applyFont="1" applyBorder="1">
      <alignment/>
      <protection/>
    </xf>
    <xf numFmtId="38" fontId="3" fillId="0" borderId="0" xfId="66" applyNumberFormat="1" applyFont="1">
      <alignment/>
      <protection/>
    </xf>
    <xf numFmtId="0" fontId="6" fillId="0" borderId="0" xfId="66" applyFont="1" applyAlignment="1">
      <alignment horizontal="center"/>
      <protection/>
    </xf>
    <xf numFmtId="43" fontId="0" fillId="0" borderId="0" xfId="65" applyNumberFormat="1" applyFont="1">
      <alignment/>
      <protection/>
    </xf>
    <xf numFmtId="0" fontId="0" fillId="0" borderId="0" xfId="0" applyAlignment="1">
      <alignment horizontal="left"/>
    </xf>
    <xf numFmtId="0" fontId="5" fillId="0" borderId="0" xfId="65" applyFont="1" applyAlignment="1">
      <alignment horizontal="center"/>
      <protection/>
    </xf>
    <xf numFmtId="41" fontId="3" fillId="0" borderId="0" xfId="66" applyNumberFormat="1" applyFont="1">
      <alignment/>
      <protection/>
    </xf>
    <xf numFmtId="41" fontId="0" fillId="0" borderId="0" xfId="66" applyNumberFormat="1" applyFont="1" applyBorder="1" applyAlignment="1">
      <alignment/>
      <protection/>
    </xf>
    <xf numFmtId="41" fontId="0" fillId="0" borderId="7" xfId="66" applyNumberFormat="1" applyFont="1" applyBorder="1" applyAlignment="1">
      <alignment/>
      <protection/>
    </xf>
    <xf numFmtId="41" fontId="0" fillId="0" borderId="7" xfId="66" applyNumberFormat="1" applyFont="1" applyBorder="1">
      <alignment/>
      <protection/>
    </xf>
    <xf numFmtId="41" fontId="0" fillId="0" borderId="0" xfId="65" applyNumberFormat="1" applyFont="1" applyFill="1" applyBorder="1">
      <alignment/>
      <protection/>
    </xf>
    <xf numFmtId="41" fontId="0" fillId="0" borderId="4" xfId="65" applyNumberFormat="1" applyFont="1" applyFill="1" applyBorder="1">
      <alignment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 applyAlignment="1" quotePrefix="1">
      <alignment horizontal="left"/>
      <protection/>
    </xf>
    <xf numFmtId="0" fontId="0" fillId="0" borderId="0" xfId="65" applyFont="1" applyFill="1">
      <alignment/>
      <protection/>
    </xf>
    <xf numFmtId="0" fontId="4" fillId="0" borderId="0" xfId="65" applyFont="1" applyFill="1" applyAlignment="1">
      <alignment horizontal="center"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center"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>
      <alignment/>
      <protection/>
    </xf>
    <xf numFmtId="41" fontId="0" fillId="0" borderId="8" xfId="65" applyNumberFormat="1" applyFont="1" applyFill="1" applyBorder="1">
      <alignment/>
      <protection/>
    </xf>
    <xf numFmtId="41" fontId="0" fillId="0" borderId="0" xfId="65" applyNumberFormat="1" applyFont="1" applyFill="1">
      <alignment/>
      <protection/>
    </xf>
    <xf numFmtId="41" fontId="0" fillId="0" borderId="0" xfId="67" applyNumberFormat="1" applyFont="1" applyFill="1">
      <alignment/>
      <protection/>
    </xf>
    <xf numFmtId="41" fontId="0" fillId="0" borderId="8" xfId="67" applyNumberFormat="1" applyFont="1" applyFill="1" applyBorder="1">
      <alignment/>
      <protection/>
    </xf>
    <xf numFmtId="43" fontId="18" fillId="0" borderId="0" xfId="65" applyNumberFormat="1" applyFont="1" applyFill="1">
      <alignment/>
      <protection/>
    </xf>
    <xf numFmtId="43" fontId="0" fillId="0" borderId="0" xfId="65" applyNumberFormat="1" applyFont="1" applyFill="1">
      <alignment/>
      <protection/>
    </xf>
    <xf numFmtId="192" fontId="0" fillId="0" borderId="0" xfId="34" applyNumberFormat="1" applyFont="1" applyFill="1" applyAlignment="1">
      <alignment/>
    </xf>
    <xf numFmtId="192" fontId="0" fillId="0" borderId="4" xfId="34" applyNumberFormat="1" applyFont="1" applyFill="1" applyBorder="1" applyAlignment="1">
      <alignment/>
    </xf>
    <xf numFmtId="192" fontId="0" fillId="0" borderId="2" xfId="34" applyNumberFormat="1" applyFont="1" applyFill="1" applyBorder="1" applyAlignment="1">
      <alignment/>
    </xf>
    <xf numFmtId="192" fontId="3" fillId="0" borderId="5" xfId="34" applyNumberFormat="1" applyFont="1" applyFill="1" applyBorder="1" applyAlignment="1">
      <alignment/>
    </xf>
    <xf numFmtId="192" fontId="3" fillId="0" borderId="2" xfId="34" applyNumberFormat="1" applyFont="1" applyFill="1" applyBorder="1" applyAlignment="1">
      <alignment/>
    </xf>
    <xf numFmtId="192" fontId="0" fillId="0" borderId="4" xfId="34" applyNumberFormat="1" applyFont="1" applyFill="1" applyBorder="1" applyAlignment="1">
      <alignment/>
    </xf>
    <xf numFmtId="192" fontId="0" fillId="0" borderId="7" xfId="34" applyNumberFormat="1" applyFont="1" applyFill="1" applyBorder="1" applyAlignment="1">
      <alignment/>
    </xf>
    <xf numFmtId="192" fontId="3" fillId="0" borderId="0" xfId="34" applyNumberFormat="1" applyFont="1" applyFill="1" applyBorder="1" applyAlignment="1">
      <alignment/>
    </xf>
    <xf numFmtId="41" fontId="0" fillId="0" borderId="0" xfId="66" applyNumberFormat="1" applyFont="1" applyFill="1">
      <alignment/>
      <protection/>
    </xf>
    <xf numFmtId="41" fontId="0" fillId="0" borderId="4" xfId="66" applyNumberFormat="1" applyFont="1" applyFill="1" applyBorder="1">
      <alignment/>
      <protection/>
    </xf>
    <xf numFmtId="41" fontId="3" fillId="0" borderId="0" xfId="66" applyNumberFormat="1" applyFont="1" applyFill="1" applyBorder="1">
      <alignment/>
      <protection/>
    </xf>
    <xf numFmtId="41" fontId="0" fillId="0" borderId="0" xfId="66" applyNumberFormat="1" applyFont="1" applyFill="1" applyAlignment="1">
      <alignment horizontal="right"/>
      <protection/>
    </xf>
    <xf numFmtId="41" fontId="3" fillId="0" borderId="5" xfId="66" applyNumberFormat="1" applyFont="1" applyFill="1" applyBorder="1">
      <alignment/>
      <protection/>
    </xf>
  </cellXfs>
  <cellStyles count="62">
    <cellStyle name="Normal" xfId="0"/>
    <cellStyle name="RowLevel_0" xfId="1"/>
    <cellStyle name="ColLevel_0" xfId="2"/>
    <cellStyle name="RowLevel_1" xfId="3"/>
    <cellStyle name="_x0000_" xfId="16"/>
    <cellStyle name="_x000F_" xfId="17"/>
    <cellStyle name=" _x0005_M_x0004_" xfId="18"/>
    <cellStyle name="&#10;_x0005__x001C__x0005_&#10;" xfId="19"/>
    <cellStyle name="_x000B__x0000_Ä_x0001_" xfId="20"/>
    <cellStyle name="&amp;R&amp;&quot;Book Antiqua,Bold&quot;&amp;16A" xfId="21"/>
    <cellStyle name=",Regular&quot;&amp;F. &amp;A&#10;&amp;D, &amp;T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" xfId="22"/>
    <cellStyle name="_Fixed assets" xfId="23"/>
    <cellStyle name="_FSA-FH" xfId="24"/>
    <cellStyle name="_FSA-FH2" xfId="25"/>
    <cellStyle name="¶W³sµ²" xfId="26"/>
    <cellStyle name="0]_ITOCPX_x0000_u_x0013_Currency [0]_laroux_x0000_&amp;_x0015_Currency [0]_laroux_1_x0000_Å㖄_x0004_omma_laroux_1_PLDT_Term loan &amp; P" xfId="27"/>
    <cellStyle name="³f¹ô [0]_Book3" xfId="28"/>
    <cellStyle name="³f¹ô_Book3" xfId="29"/>
    <cellStyle name="6Ab&amp;&amp;L&amp;&quot;Book Antiqua,Regular&quot;&amp;F. &amp;A&#10;&amp;D, &amp;Tb_x0000__x0000__x0000__x0000__x0000__x0000_" xfId="30"/>
    <cellStyle name="_x0018__x0002__x0003_⟀Å٢b_x0000__x0000_ٲbⱄÅڂbⱬÅ_x0000__x0000__x0001__x000F_" xfId="31"/>
    <cellStyle name="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_x0004__x000B__x0008_D_x0004__x000B__x0000_Ä_x0001_" xfId="32"/>
    <cellStyle name="঴_x0000__x0000_b_x0000__x0000_㯤Å㠨Å濼®_x0010_烔®Ȓ_x0000__x0000__x0000__x0000__x0000__x0000__x0000_b_x0015__x0018__x0002__x0003_⟀Å٢b_x0000__x0000_ٲbⱄÅڂbⱬÅ_x0000__x0000__x0001__x000F__x000F__x0003__x0003_Å_x0014_&amp;R&amp;&quot;Arial,Bold&quot;&amp;18BBb_x0001__x0000_艼Å⢨G⹠G㓘G㭐G䇈G_x0004__x0000__x0005_&#10;_x0005__x001C__x0005_&#10;_x0000_G_x0001__x0001_怑_x0000__x0000_⦈_x0000__x0000__x0014__x0013_Currency [0]_ITOCPX_x0000_u_x0013_Currency [0]_laroux_x0000_&amp;_x0015_Currency [0]_laroux_1_x0000_Å㖄_x0004_omma_laroux_1_PLDT_T" xfId="33"/>
    <cellStyle name="Comma" xfId="34"/>
    <cellStyle name="Comma [0]" xfId="35"/>
    <cellStyle name="comma zerodec" xfId="36"/>
    <cellStyle name="Currency" xfId="37"/>
    <cellStyle name="Currency [0]" xfId="38"/>
    <cellStyle name="Currency1" xfId="39"/>
    <cellStyle name="Date" xfId="40"/>
    <cellStyle name="Dollar (zero dec)" xfId="41"/>
    <cellStyle name="ency [0]_laroux_x0000_&amp;_x0015_Currency [0]_laroux_1_x0000_Å㖄_x0004_omma_laroux_1_PLDT_Term loan &amp; PP-(YT)_x0000_b_x000E_Comma_laroux_2_x0000__x0000__x0000__x0000_Ṱ_x0000__x0000__x0000_Ṱ_x0000__x0000__x0000_Ṱ_x0000__x0000__x0000_" xfId="42"/>
    <cellStyle name="Fixed" xfId="43"/>
    <cellStyle name="Followed Hyperlink" xfId="44"/>
    <cellStyle name="Grey" xfId="45"/>
    <cellStyle name="Header1" xfId="46"/>
    <cellStyle name="Header2" xfId="47"/>
    <cellStyle name="Heading1" xfId="48"/>
    <cellStyle name="Heading2" xfId="49"/>
    <cellStyle name="Hyperlink" xfId="50"/>
    <cellStyle name="Input [yellow]" xfId="51"/>
    <cellStyle name="l,Bold&quot;&amp;18BBb_x0001__x0000_艼Å⢨G⹠G㓘G㭐G䇈G_x0004__x0000__x0005_&#10;_x0005__x001C__x0005_&#10;_x0000_G_x0001__x0001_怑_x0000__x0000_⦈_x0000__x0000__x0014__x0013_Currency [0]_ITOCPX_x0000_u_x0013_Currency [0]_laroux_x0000_&amp;_x0015_Curre" xfId="52"/>
    <cellStyle name="New" xfId="53"/>
    <cellStyle name="Normal - Style1" xfId="54"/>
    <cellStyle name="Œ…‹æØ‚è [0.00]_pldt" xfId="55"/>
    <cellStyle name="Œ…‹æØ‚è_pldt" xfId="56"/>
    <cellStyle name="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_x0000_Ẁ_x0000__x0000__x0000_Ṱ_x0000__x0000__x0000_Ṱ_x0000__x0000__x0000_Ṱ_x0000__x0000__x0000_Ṱ_x0000__x0000__x0000_Ṱ_x0000__x0000__x0000_Ṱ_x0000__x0000__x0000_Ṱ_x0000__x0000__x0000_Ṱ_x0000__x0000__x0000_" xfId="57"/>
    <cellStyle name="Percent" xfId="58"/>
    <cellStyle name="Percent [2]" xfId="59"/>
    <cellStyle name="Rate" xfId="60"/>
    <cellStyle name="rrency [0]_laroux_1_x0000_Å㖄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" xfId="61"/>
    <cellStyle name="Total" xfId="62"/>
    <cellStyle name="Value" xfId="63"/>
    <cellStyle name="YY.MM" xfId="64"/>
    <cellStyle name="一般_3rdQTERLYREPORT" xfId="65"/>
    <cellStyle name="一般_MAcurrentmthYR2002" xfId="66"/>
    <cellStyle name="一般_QTERLYREPORT" xfId="67"/>
    <cellStyle name="一般_Sheet1" xfId="68"/>
    <cellStyle name="一般_Sheet2" xfId="69"/>
    <cellStyle name="千分位[0]_FS" xfId="70"/>
    <cellStyle name="千分位_Book2" xfId="71"/>
    <cellStyle name="貨幣 [0]_Book3" xfId="72"/>
    <cellStyle name="貨幣_Book3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MSOFFICE\EXCEL\MTHACCTS\MPSB'2K\MP2K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andardDoc\Nst334_Awp1_without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T2001\Tax1\Alp192\Tax%20Comp\TAX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Current\Sumitomo\Ye00\Awps\Sum426_Awps_Bp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DATA\Year_End_2000\Examples\Aw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file\AUD2\Nit344\Ye99\AWPs\Nit344_AWP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w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rr337_Awp_Bpr_F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BAfile\Aud2\Lyf334\Ye00\BIF\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BSWP"/>
      <sheetName val="MFGWP"/>
      <sheetName val="PNLWP"/>
      <sheetName val="Sheet1"/>
      <sheetName val="hspmcashflow statment"/>
      <sheetName val="cashflow statement"/>
      <sheetName val="IS1"/>
      <sheetName val="IS3"/>
      <sheetName val="IS2"/>
      <sheetName val="PNL123WP"/>
      <sheetName val="BSA"/>
      <sheetName val="BS-assets"/>
      <sheetName val="BSE"/>
      <sheetName val="BS-E&amp;L"/>
      <sheetName val="PNLby function-12mths"/>
      <sheetName val="PNLfunction"/>
      <sheetName val="EQUITY "/>
      <sheetName val="CF2006"/>
      <sheetName val="Expenses"/>
      <sheetName val="Cost of goods sold"/>
      <sheetName val="BALANCE SHEET"/>
      <sheetName val="(Pg1)PNLby function-12mths"/>
      <sheetName val="(Pg-2)PNLfunction"/>
      <sheetName val="(Pg-3)BSA"/>
      <sheetName val="(Pg-4)BSE"/>
      <sheetName val="(Pg-5)EQUITY "/>
      <sheetName val="IS1 "/>
      <sheetName val="BSA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-gl"/>
      <sheetName val="g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SA"/>
      <sheetName val="B"/>
      <sheetName val="FF-2 (1)"/>
      <sheetName val="Attach"/>
      <sheetName val="Hypo"/>
      <sheetName val="F-11"/>
      <sheetName val="F-22"/>
      <sheetName val="AP110 sup"/>
      <sheetName val="AP110sup"/>
      <sheetName val="A"/>
      <sheetName val="B-10"/>
      <sheetName val="C"/>
      <sheetName val="L"/>
      <sheetName val="U"/>
      <sheetName val="AA"/>
      <sheetName val="BB"/>
      <sheetName val="BB-10"/>
      <sheetName val="BB-30"/>
      <sheetName val="CC"/>
      <sheetName val="FF"/>
      <sheetName val="FF "/>
      <sheetName val="FF-1"/>
      <sheetName val="FF-2 (2)"/>
      <sheetName val="FF-2 (3)"/>
      <sheetName val="FF-3"/>
      <sheetName val="FF-6"/>
      <sheetName val="KK-1"/>
      <sheetName val="MM"/>
      <sheetName val="MM-1"/>
      <sheetName val="MM-10"/>
      <sheetName val="NN"/>
      <sheetName val="NN-1"/>
      <sheetName val="10"/>
      <sheetName val="20"/>
      <sheetName val="30"/>
      <sheetName val="Payroll"/>
      <sheetName val="Os"/>
      <sheetName val="A2-1"/>
      <sheetName val="A2-2"/>
      <sheetName val="A2-3"/>
      <sheetName val="A2-4"/>
      <sheetName val="A3-1"/>
      <sheetName val="A3-2"/>
      <sheetName val="A3-3"/>
      <sheetName val="A3-4"/>
      <sheetName val="A3-4-1"/>
      <sheetName val="C-1"/>
      <sheetName val="C-10"/>
      <sheetName val="C-20"/>
      <sheetName val="C-40"/>
      <sheetName val="E-1"/>
      <sheetName val="E-11"/>
      <sheetName val="E-12"/>
      <sheetName val="E-4"/>
      <sheetName val="E50"/>
      <sheetName val="F-1"/>
      <sheetName val="F-10"/>
      <sheetName val="F-20"/>
      <sheetName val="F-30"/>
      <sheetName val="F-40"/>
      <sheetName val="G-1"/>
      <sheetName val="G-10"/>
      <sheetName val="G-20"/>
      <sheetName val="G-40"/>
      <sheetName val="H"/>
      <sheetName val="H-1"/>
      <sheetName val="I"/>
      <sheetName val="K1"/>
      <sheetName val="K20"/>
      <sheetName val="Ka"/>
      <sheetName val="K"/>
      <sheetName val="K-1"/>
      <sheetName val="K-2"/>
      <sheetName val="K-3"/>
      <sheetName val="K-4"/>
      <sheetName val="K-6"/>
      <sheetName val="L-1"/>
      <sheetName val="L-10"/>
      <sheetName val="L-20"/>
      <sheetName val="M"/>
      <sheetName val="M-2"/>
      <sheetName val="M-2-1"/>
      <sheetName val="M-3"/>
      <sheetName val="M-4"/>
      <sheetName val="N"/>
      <sheetName val="N-1"/>
      <sheetName val="N-3"/>
      <sheetName val="O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P"/>
      <sheetName val="P-1"/>
      <sheetName val="P-2"/>
      <sheetName val="P-4"/>
      <sheetName val="Q "/>
      <sheetName val="Q-1"/>
      <sheetName val="Q-2"/>
      <sheetName val="Q-3"/>
      <sheetName val="S"/>
      <sheetName val="S-1"/>
      <sheetName val="T"/>
      <sheetName val="U10"/>
      <sheetName val="U11"/>
      <sheetName val="U11-2"/>
      <sheetName val="U11-3"/>
      <sheetName val="U13"/>
      <sheetName val="U20"/>
      <sheetName val="U21"/>
      <sheetName val="Sheet4"/>
      <sheetName val="U30"/>
      <sheetName val="U40"/>
      <sheetName val="U50"/>
      <sheetName val="U-25 rawmat consumption"/>
      <sheetName val="FF_2_1_"/>
      <sheetName val="FF_2 _1_"/>
    </sheetNames>
    <sheetDataSet>
      <sheetData sheetId="1">
        <row r="7">
          <cell r="C7" t="str">
            <v>31.12.99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57"/>
      <sheetName val="PNL"/>
      <sheetName val="payment"/>
      <sheetName val="RECEIVING"/>
      <sheetName val="Sheet2"/>
      <sheetName val="Sheet1"/>
      <sheetName val="HSPM "/>
      <sheetName val="HSHY"/>
      <sheetName val="CASHFLOW"/>
      <sheetName val="pnl-worksheet"/>
      <sheetName val="HSIB"/>
      <sheetName val="Sheet4"/>
      <sheetName val="Sheet3"/>
      <sheetName val="HSHYHSPM"/>
      <sheetName val="Sheet2 (2)"/>
      <sheetName val="BASED ON estimate (2)"/>
      <sheetName val="BASED ON estimate"/>
      <sheetName val="Sheet1 (3)"/>
      <sheetName val="FRS134"/>
      <sheetName val="PNLby function-12mths (2)"/>
      <sheetName val="PNLfunction"/>
      <sheetName val="BSA"/>
      <sheetName val="BSE"/>
      <sheetName val="EQUITY "/>
      <sheetName val="PNL2"/>
      <sheetName val="PNLfunction(ff)"/>
      <sheetName val="Prepayment MV"/>
      <sheetName val="fd int receivable"/>
      <sheetName val="IS"/>
      <sheetName val="PNLby function-12mths"/>
      <sheetName val="BS-assets"/>
      <sheetName val="BS-E&amp;L"/>
      <sheetName val="Sheet1 (4)"/>
      <sheetName val="EQUITY"/>
      <sheetName val="PNL1"/>
      <sheetName val="KUOCS"/>
      <sheetName val="Sheet1 (2)"/>
      <sheetName val="P5-EQUITY "/>
      <sheetName val="Deprn"/>
      <sheetName val="FA List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"/>
      <sheetName val="COM"/>
      <sheetName val="EXE"/>
      <sheetName val="PS"/>
      <sheetName val="RA"/>
      <sheetName val="s108(new)"/>
      <sheetName val="S108 (old)"/>
      <sheetName val="PL"/>
      <sheetName val="BSI"/>
      <sheetName val="S33(2)"/>
      <sheetName val="MFA"/>
      <sheetName val="AFA"/>
      <sheetName val="DFA"/>
      <sheetName val="CA"/>
      <sheetName val="IBA"/>
      <sheetName val="FormC (2)"/>
      <sheetName val="wht-paid"/>
      <sheetName val="A"/>
      <sheetName val="B"/>
      <sheetName val="C"/>
      <sheetName val="D"/>
      <sheetName val="AFA (backup)"/>
      <sheetName val="FormC"/>
      <sheetName val="FMC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salesvpurchases"/>
      <sheetName val="sales"/>
      <sheetName val="production"/>
      <sheetName val="10"/>
      <sheetName val="20"/>
      <sheetName val="30"/>
      <sheetName val="F-1"/>
      <sheetName val="F-2"/>
      <sheetName val="F-3"/>
      <sheetName val="F-7"/>
      <sheetName val="F-7'2"/>
      <sheetName val="int"/>
      <sheetName val="AA"/>
      <sheetName val="AA-1"/>
      <sheetName val="AA-50"/>
      <sheetName val="M'MM"/>
      <sheetName val="M'MM-10"/>
      <sheetName val="M'MM-20"/>
      <sheetName val="M'MM-30"/>
      <sheetName val="Interco"/>
      <sheetName val="NN"/>
      <sheetName val="cf"/>
      <sheetName val="cfwk"/>
      <sheetName val="tax"/>
      <sheetName val="deftax"/>
      <sheetName val="cost"/>
      <sheetName val="payroll"/>
      <sheetName val="prod"/>
      <sheetName val="40"/>
    </sheetNames>
    <sheetDataSet>
      <sheetData sheetId="0">
        <row r="1">
          <cell r="B1" t="str">
            <v>Sumitomo Electric Interconnect Products (M) Sdn Bhd</v>
          </cell>
        </row>
        <row r="2">
          <cell r="B2" t="str">
            <v>31 December 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3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  <sheetName val="DD-10"/>
    </sheetNames>
    <sheetDataSet>
      <sheetData sheetId="17">
        <row r="1">
          <cell r="A1" t="str">
            <v>NITE BEAUTY INDUSTRIES SDN. BHD.</v>
          </cell>
        </row>
        <row r="2">
          <cell r="A2" t="str">
            <v>FILE NUMBER   :  C 0887357-07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  <row r="10">
          <cell r="A10" t="str">
            <v>31.12.1996</v>
          </cell>
          <cell r="C10">
            <v>14969.4</v>
          </cell>
          <cell r="E10">
            <v>518067.6</v>
          </cell>
          <cell r="G10">
            <v>533037</v>
          </cell>
          <cell r="I10">
            <v>0</v>
          </cell>
          <cell r="K10">
            <v>533037</v>
          </cell>
        </row>
        <row r="11">
          <cell r="G11" t="str">
            <v> </v>
          </cell>
          <cell r="K11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Hypo"/>
      <sheetName val="BPR"/>
      <sheetName val="BPR-1"/>
      <sheetName val="FSA"/>
      <sheetName val="F-1"/>
      <sheetName val="F-2"/>
      <sheetName val="F-3"/>
      <sheetName val="F-4"/>
      <sheetName val="F-5"/>
      <sheetName val="Materiality"/>
      <sheetName val="F-11"/>
      <sheetName val="F-22"/>
      <sheetName val="Cashflow"/>
      <sheetName val="BPR balance sheet"/>
      <sheetName val="BPR profit &amp; loss"/>
      <sheetName val="BPR BS analysis"/>
      <sheetName val="BPR PL analysis"/>
      <sheetName val="B-1"/>
      <sheetName val="BB-1"/>
      <sheetName val="A"/>
      <sheetName val="B"/>
      <sheetName val="C"/>
      <sheetName val="B-20"/>
      <sheetName val="L"/>
      <sheetName val="U"/>
      <sheetName val="U-10"/>
      <sheetName val="U-20"/>
      <sheetName val="U-15"/>
      <sheetName val="AA"/>
      <sheetName val="BB"/>
      <sheetName val="CC"/>
      <sheetName val="DD"/>
      <sheetName val="FF"/>
      <sheetName val="FF-1"/>
      <sheetName val="FF-2(1)"/>
      <sheetName val="FF-2 (2)"/>
      <sheetName val="FF-3"/>
      <sheetName val="FF-4"/>
      <sheetName val="FF-6"/>
      <sheetName val="KK"/>
      <sheetName val="NN"/>
      <sheetName val="NN-2"/>
      <sheetName val="PP"/>
      <sheetName val="PP-10"/>
      <sheetName val="PP-20(1)"/>
      <sheetName val="PP-20(2)"/>
      <sheetName val="PP-20(3)"/>
      <sheetName val="PP-20(4)"/>
      <sheetName val="10"/>
      <sheetName val="20"/>
      <sheetName val="30"/>
    </sheetNames>
    <sheetDataSet>
      <sheetData sheetId="35">
        <row r="1">
          <cell r="A1" t="str">
            <v>Name of Company : Arrow Packaging Sdn Bhd</v>
          </cell>
        </row>
        <row r="2">
          <cell r="A2" t="str">
            <v>FILE NUMBER   :  C 4880034-01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T(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9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4.75390625" style="27" customWidth="1"/>
    <col min="2" max="2" width="10.75390625" style="27" customWidth="1"/>
    <col min="3" max="3" width="5.625" style="27" customWidth="1"/>
    <col min="4" max="4" width="6.00390625" style="27" customWidth="1"/>
    <col min="5" max="5" width="15.625" style="43" customWidth="1"/>
    <col min="6" max="6" width="15.625" style="42" customWidth="1"/>
    <col min="7" max="7" width="15.625" style="40" customWidth="1"/>
    <col min="8" max="8" width="15.625" style="41" customWidth="1"/>
    <col min="9" max="16384" width="8.00390625" style="39" customWidth="1"/>
  </cols>
  <sheetData>
    <row r="1" spans="1:8" s="22" customFormat="1" ht="15.75">
      <c r="A1" s="1" t="s">
        <v>0</v>
      </c>
      <c r="B1" s="20"/>
      <c r="C1" s="21"/>
      <c r="D1" s="21"/>
      <c r="E1" s="21"/>
      <c r="G1" s="21"/>
      <c r="H1" s="9"/>
    </row>
    <row r="2" spans="1:8" s="22" customFormat="1" ht="15.75">
      <c r="A2" s="2" t="s">
        <v>1</v>
      </c>
      <c r="B2" s="20"/>
      <c r="C2" s="21"/>
      <c r="D2" s="21"/>
      <c r="E2" s="21"/>
      <c r="G2" s="17"/>
      <c r="H2" s="17"/>
    </row>
    <row r="3" spans="1:8" s="22" customFormat="1" ht="15.75">
      <c r="A3" s="77" t="s">
        <v>38</v>
      </c>
      <c r="B3" s="20"/>
      <c r="C3" s="21"/>
      <c r="D3" s="21"/>
      <c r="E3" s="21"/>
      <c r="F3" s="31"/>
      <c r="G3" s="24"/>
      <c r="H3" s="24"/>
    </row>
    <row r="4" spans="1:8" s="22" customFormat="1" ht="4.5" customHeight="1">
      <c r="A4" s="5"/>
      <c r="B4" s="6"/>
      <c r="C4" s="7"/>
      <c r="D4" s="7"/>
      <c r="E4" s="7"/>
      <c r="F4" s="16"/>
      <c r="G4" s="32"/>
      <c r="H4" s="33"/>
    </row>
    <row r="5" spans="1:8" ht="15.75">
      <c r="A5" s="49" t="s">
        <v>4</v>
      </c>
      <c r="B5" s="34"/>
      <c r="C5" s="35"/>
      <c r="D5" s="35"/>
      <c r="E5" s="35"/>
      <c r="F5" s="36"/>
      <c r="G5" s="37"/>
      <c r="H5" s="38"/>
    </row>
    <row r="6" spans="1:8" ht="15.75">
      <c r="A6" s="49" t="s">
        <v>125</v>
      </c>
      <c r="B6" s="34"/>
      <c r="C6" s="35"/>
      <c r="D6" s="35"/>
      <c r="E6" s="35"/>
      <c r="F6" s="95"/>
      <c r="G6" s="37"/>
      <c r="H6" s="38"/>
    </row>
    <row r="7" spans="1:8" s="22" customFormat="1" ht="15.75">
      <c r="A7" s="8" t="s">
        <v>2</v>
      </c>
      <c r="B7" s="6"/>
      <c r="C7" s="7"/>
      <c r="D7" s="7"/>
      <c r="E7" s="7"/>
      <c r="F7" s="16"/>
      <c r="G7" s="32"/>
      <c r="H7" s="33"/>
    </row>
    <row r="8" spans="1:6" ht="9.75" customHeight="1">
      <c r="A8" s="22"/>
      <c r="B8" s="22"/>
      <c r="C8" s="22"/>
      <c r="D8" s="22"/>
      <c r="E8" s="19"/>
      <c r="F8" s="18"/>
    </row>
    <row r="9" spans="5:8" s="61" customFormat="1" ht="12.75">
      <c r="E9" s="65" t="s">
        <v>116</v>
      </c>
      <c r="F9" s="65" t="s">
        <v>117</v>
      </c>
      <c r="G9" s="65" t="s">
        <v>116</v>
      </c>
      <c r="H9" s="65" t="s">
        <v>77</v>
      </c>
    </row>
    <row r="10" spans="5:8" s="62" customFormat="1" ht="12">
      <c r="E10" s="63" t="s">
        <v>5</v>
      </c>
      <c r="F10" s="63" t="s">
        <v>39</v>
      </c>
      <c r="G10" s="64" t="s">
        <v>126</v>
      </c>
      <c r="H10" s="64" t="s">
        <v>126</v>
      </c>
    </row>
    <row r="11" spans="4:8" s="62" customFormat="1" ht="12">
      <c r="D11" s="90" t="s">
        <v>36</v>
      </c>
      <c r="E11" s="64" t="s">
        <v>6</v>
      </c>
      <c r="F11" s="64" t="s">
        <v>40</v>
      </c>
      <c r="G11" s="64" t="s">
        <v>8</v>
      </c>
      <c r="H11" s="64" t="s">
        <v>41</v>
      </c>
    </row>
    <row r="12" spans="4:8" s="62" customFormat="1" ht="12">
      <c r="D12" s="90"/>
      <c r="E12" s="63" t="s">
        <v>127</v>
      </c>
      <c r="F12" s="63" t="s">
        <v>127</v>
      </c>
      <c r="G12" s="64" t="s">
        <v>7</v>
      </c>
      <c r="H12" s="64" t="s">
        <v>42</v>
      </c>
    </row>
    <row r="13" spans="4:8" s="62" customFormat="1" ht="12">
      <c r="D13" s="90"/>
      <c r="E13" s="63"/>
      <c r="F13" s="64"/>
      <c r="G13" s="64"/>
      <c r="H13" s="64"/>
    </row>
    <row r="14" spans="4:8" s="62" customFormat="1" ht="12">
      <c r="D14" s="90"/>
      <c r="E14" s="64" t="s">
        <v>3</v>
      </c>
      <c r="F14" s="64" t="s">
        <v>3</v>
      </c>
      <c r="G14" s="64" t="s">
        <v>3</v>
      </c>
      <c r="H14" s="64" t="s">
        <v>3</v>
      </c>
    </row>
    <row r="15" spans="1:8" s="27" customFormat="1" ht="15.75">
      <c r="A15" s="22"/>
      <c r="B15" s="22"/>
      <c r="C15" s="22"/>
      <c r="D15" s="91"/>
      <c r="E15" s="13"/>
      <c r="F15" s="13"/>
      <c r="G15" s="13"/>
      <c r="H15" s="13"/>
    </row>
    <row r="16" spans="1:8" s="27" customFormat="1" ht="15.75">
      <c r="A16" s="10" t="s">
        <v>52</v>
      </c>
      <c r="D16" s="146">
        <v>8</v>
      </c>
      <c r="E16" s="101">
        <v>49567</v>
      </c>
      <c r="F16" s="101">
        <v>51805</v>
      </c>
      <c r="G16" s="101">
        <f>47737+51201+49567</f>
        <v>148505</v>
      </c>
      <c r="H16" s="101">
        <v>141347</v>
      </c>
    </row>
    <row r="17" spans="4:8" s="27" customFormat="1" ht="15.75">
      <c r="D17" s="92"/>
      <c r="E17" s="101"/>
      <c r="F17" s="101"/>
      <c r="G17" s="101"/>
      <c r="H17" s="101"/>
    </row>
    <row r="18" spans="1:8" s="27" customFormat="1" ht="15.75">
      <c r="A18" s="14" t="s">
        <v>49</v>
      </c>
      <c r="D18" s="92"/>
      <c r="E18" s="101">
        <f>-49953+1419+68</f>
        <v>-48466</v>
      </c>
      <c r="F18" s="101">
        <v>-47960</v>
      </c>
      <c r="G18" s="101">
        <f>-36770-5677-4188+833-50086-48534+68</f>
        <v>-144354</v>
      </c>
      <c r="H18" s="101">
        <v>-132153</v>
      </c>
    </row>
    <row r="19" spans="4:8" s="27" customFormat="1" ht="15.75">
      <c r="D19" s="92"/>
      <c r="E19" s="101"/>
      <c r="F19" s="101"/>
      <c r="G19" s="101"/>
      <c r="H19" s="101"/>
    </row>
    <row r="20" spans="1:8" s="27" customFormat="1" ht="15.75">
      <c r="A20" s="14" t="s">
        <v>75</v>
      </c>
      <c r="D20" s="92"/>
      <c r="E20" s="101">
        <v>388</v>
      </c>
      <c r="F20" s="101">
        <v>307</v>
      </c>
      <c r="G20" s="101">
        <f>327+480+388</f>
        <v>1195</v>
      </c>
      <c r="H20" s="101">
        <v>990</v>
      </c>
    </row>
    <row r="21" spans="4:8" s="27" customFormat="1" ht="15.75">
      <c r="D21" s="92"/>
      <c r="E21" s="101"/>
      <c r="F21" s="101"/>
      <c r="G21" s="101"/>
      <c r="H21" s="101"/>
    </row>
    <row r="22" spans="1:8" s="27" customFormat="1" ht="15.75">
      <c r="A22" s="27" t="s">
        <v>50</v>
      </c>
      <c r="D22" s="92"/>
      <c r="E22" s="101">
        <v>-2</v>
      </c>
      <c r="F22" s="101">
        <v>0</v>
      </c>
      <c r="G22" s="101">
        <f>-4-1-2</f>
        <v>-7</v>
      </c>
      <c r="H22" s="101">
        <v>-1</v>
      </c>
    </row>
    <row r="23" spans="4:8" s="27" customFormat="1" ht="15.75">
      <c r="D23" s="92"/>
      <c r="E23" s="101"/>
      <c r="F23" s="101"/>
      <c r="G23" s="101"/>
      <c r="H23" s="101"/>
    </row>
    <row r="24" spans="1:8" s="27" customFormat="1" ht="15.75">
      <c r="A24" s="10" t="s">
        <v>88</v>
      </c>
      <c r="D24" s="92"/>
      <c r="E24" s="102">
        <f>SUM(E16:E23)</f>
        <v>1487</v>
      </c>
      <c r="F24" s="102">
        <f>SUM(F16:F23)</f>
        <v>4152</v>
      </c>
      <c r="G24" s="102">
        <f>SUM(G16:G23)</f>
        <v>5339</v>
      </c>
      <c r="H24" s="102">
        <f>SUM(H16:H23)</f>
        <v>10183</v>
      </c>
    </row>
    <row r="25" spans="4:8" s="27" customFormat="1" ht="15.75">
      <c r="D25" s="92"/>
      <c r="E25" s="101"/>
      <c r="F25" s="101"/>
      <c r="G25" s="101"/>
      <c r="H25" s="101"/>
    </row>
    <row r="26" spans="1:8" s="27" customFormat="1" ht="15.75">
      <c r="A26" s="147" t="s">
        <v>87</v>
      </c>
      <c r="B26" s="145"/>
      <c r="C26" s="145"/>
      <c r="D26" s="146">
        <v>19</v>
      </c>
      <c r="E26" s="141">
        <f>-121-74</f>
        <v>-195</v>
      </c>
      <c r="F26" s="141">
        <f>-1028+644</f>
        <v>-384</v>
      </c>
      <c r="G26" s="141">
        <f>-1111-74</f>
        <v>-1185</v>
      </c>
      <c r="H26" s="141">
        <f>-2423+644</f>
        <v>-1779</v>
      </c>
    </row>
    <row r="27" spans="1:8" s="27" customFormat="1" ht="6.75" customHeight="1">
      <c r="A27" s="145"/>
      <c r="B27" s="145"/>
      <c r="C27" s="145"/>
      <c r="D27" s="148"/>
      <c r="E27" s="142"/>
      <c r="F27" s="142"/>
      <c r="G27" s="142"/>
      <c r="H27" s="142"/>
    </row>
    <row r="28" spans="1:8" s="27" customFormat="1" ht="15.75">
      <c r="A28" s="149" t="s">
        <v>53</v>
      </c>
      <c r="B28" s="144"/>
      <c r="C28" s="145"/>
      <c r="D28" s="148"/>
      <c r="E28" s="141">
        <f>+E24+E26</f>
        <v>1292</v>
      </c>
      <c r="F28" s="141">
        <f>+F24+F26</f>
        <v>3768</v>
      </c>
      <c r="G28" s="141">
        <f>+G24+G26</f>
        <v>4154</v>
      </c>
      <c r="H28" s="141">
        <f>+H24+H26</f>
        <v>8404</v>
      </c>
    </row>
    <row r="29" spans="1:8" s="27" customFormat="1" ht="7.5" customHeight="1" thickBot="1">
      <c r="A29" s="145"/>
      <c r="B29" s="145"/>
      <c r="C29" s="145"/>
      <c r="D29" s="148"/>
      <c r="E29" s="151"/>
      <c r="F29" s="151"/>
      <c r="G29" s="151"/>
      <c r="H29" s="151"/>
    </row>
    <row r="30" spans="1:8" s="27" customFormat="1" ht="7.5" customHeight="1" thickTop="1">
      <c r="A30" s="145"/>
      <c r="B30" s="145"/>
      <c r="C30" s="145"/>
      <c r="D30" s="148"/>
      <c r="E30" s="152"/>
      <c r="F30" s="152"/>
      <c r="G30" s="152"/>
      <c r="H30" s="152"/>
    </row>
    <row r="31" spans="1:8" s="27" customFormat="1" ht="15.75">
      <c r="A31" s="150" t="s">
        <v>51</v>
      </c>
      <c r="B31" s="145"/>
      <c r="C31" s="145"/>
      <c r="D31" s="148"/>
      <c r="E31" s="153"/>
      <c r="F31" s="153"/>
      <c r="G31" s="153"/>
      <c r="H31" s="153"/>
    </row>
    <row r="32" spans="1:8" s="27" customFormat="1" ht="16.5" thickBot="1">
      <c r="A32" s="150" t="s">
        <v>120</v>
      </c>
      <c r="B32" s="145"/>
      <c r="C32" s="145"/>
      <c r="D32" s="148"/>
      <c r="E32" s="154">
        <f>+E28</f>
        <v>1292</v>
      </c>
      <c r="F32" s="154">
        <f>+F28</f>
        <v>3768</v>
      </c>
      <c r="G32" s="154">
        <f>+G28</f>
        <v>4154</v>
      </c>
      <c r="H32" s="154">
        <f>+H28</f>
        <v>8404</v>
      </c>
    </row>
    <row r="33" spans="1:8" s="27" customFormat="1" ht="16.5" thickTop="1">
      <c r="A33" s="14"/>
      <c r="D33" s="92"/>
      <c r="E33" s="105"/>
      <c r="F33" s="105"/>
      <c r="G33" s="105"/>
      <c r="H33" s="105"/>
    </row>
    <row r="34" spans="1:8" s="27" customFormat="1" ht="15.75">
      <c r="A34" s="14"/>
      <c r="D34" s="92"/>
      <c r="E34" s="105"/>
      <c r="F34" s="105"/>
      <c r="G34" s="105"/>
      <c r="H34" s="105"/>
    </row>
    <row r="35" spans="1:8" s="27" customFormat="1" ht="15.75">
      <c r="A35" s="14"/>
      <c r="D35" s="92"/>
      <c r="E35" s="105"/>
      <c r="F35" s="105"/>
      <c r="G35" s="105"/>
      <c r="H35" s="105"/>
    </row>
    <row r="36" spans="4:8" s="27" customFormat="1" ht="15.75">
      <c r="D36" s="92"/>
      <c r="E36" s="103"/>
      <c r="F36" s="103"/>
      <c r="G36" s="103"/>
      <c r="H36" s="103"/>
    </row>
    <row r="37" spans="1:8" s="27" customFormat="1" ht="15.75">
      <c r="A37" s="44" t="s">
        <v>76</v>
      </c>
      <c r="D37" s="92"/>
      <c r="E37" s="104"/>
      <c r="F37" s="104"/>
      <c r="G37" s="106"/>
      <c r="H37" s="104"/>
    </row>
    <row r="38" spans="1:8" s="27" customFormat="1" ht="15.75">
      <c r="A38" s="14" t="s">
        <v>121</v>
      </c>
      <c r="D38" s="92"/>
      <c r="E38" s="104"/>
      <c r="F38" s="104"/>
      <c r="G38" s="106"/>
      <c r="H38" s="104"/>
    </row>
    <row r="39" spans="1:8" s="27" customFormat="1" ht="15.75">
      <c r="A39" s="143" t="s">
        <v>9</v>
      </c>
      <c r="B39" s="144" t="s">
        <v>10</v>
      </c>
      <c r="C39" s="145"/>
      <c r="D39" s="146">
        <v>27</v>
      </c>
      <c r="E39" s="156">
        <f>+E32/60000*100</f>
        <v>2.1533333333333333</v>
      </c>
      <c r="F39" s="134">
        <f>+F32/60000*100</f>
        <v>6.279999999999999</v>
      </c>
      <c r="G39" s="155">
        <f>+G32/60000*100</f>
        <v>6.923333333333333</v>
      </c>
      <c r="H39" s="134">
        <f>+H32/60000*100</f>
        <v>14.006666666666668</v>
      </c>
    </row>
    <row r="40" spans="1:8" s="27" customFormat="1" ht="5.25" customHeight="1">
      <c r="A40" s="87"/>
      <c r="B40" s="47"/>
      <c r="D40" s="90"/>
      <c r="E40" s="104"/>
      <c r="F40" s="107"/>
      <c r="G40" s="106"/>
      <c r="H40" s="107"/>
    </row>
    <row r="41" spans="1:8" s="27" customFormat="1" ht="15.75">
      <c r="A41" s="88" t="s">
        <v>9</v>
      </c>
      <c r="B41" s="47" t="s">
        <v>11</v>
      </c>
      <c r="D41" s="90">
        <v>27</v>
      </c>
      <c r="E41" s="108" t="s">
        <v>34</v>
      </c>
      <c r="F41" s="108" t="s">
        <v>34</v>
      </c>
      <c r="G41" s="108" t="s">
        <v>34</v>
      </c>
      <c r="H41" s="108" t="s">
        <v>34</v>
      </c>
    </row>
    <row r="42" spans="5:8" s="27" customFormat="1" ht="5.25" customHeight="1">
      <c r="E42" s="109"/>
      <c r="F42" s="110"/>
      <c r="G42" s="111"/>
      <c r="H42" s="110"/>
    </row>
    <row r="43" spans="1:8" s="27" customFormat="1" ht="15.75">
      <c r="A43" s="46" t="s">
        <v>90</v>
      </c>
      <c r="B43" s="46"/>
      <c r="C43" s="46"/>
      <c r="D43" s="46"/>
      <c r="E43" s="112"/>
      <c r="F43" s="113"/>
      <c r="G43" s="114"/>
      <c r="H43" s="110"/>
    </row>
    <row r="44" spans="1:8" s="27" customFormat="1" ht="15.75">
      <c r="A44" s="78" t="s">
        <v>113</v>
      </c>
      <c r="B44" s="46"/>
      <c r="C44" s="46"/>
      <c r="D44" s="46"/>
      <c r="E44" s="112"/>
      <c r="F44" s="113"/>
      <c r="G44" s="114"/>
      <c r="H44" s="110"/>
    </row>
    <row r="45" spans="1:8" s="27" customFormat="1" ht="15.75">
      <c r="A45" s="46" t="s">
        <v>98</v>
      </c>
      <c r="B45" s="46"/>
      <c r="C45" s="46"/>
      <c r="D45" s="46"/>
      <c r="E45" s="112"/>
      <c r="F45" s="113"/>
      <c r="G45" s="114"/>
      <c r="H45" s="110"/>
    </row>
    <row r="46" spans="5:8" s="27" customFormat="1" ht="15.75">
      <c r="E46" s="110"/>
      <c r="F46" s="110"/>
      <c r="G46" s="110"/>
      <c r="H46" s="110"/>
    </row>
    <row r="47" spans="5:8" s="27" customFormat="1" ht="15.75">
      <c r="E47" s="110"/>
      <c r="F47" s="110"/>
      <c r="G47" s="110"/>
      <c r="H47" s="110"/>
    </row>
    <row r="48" spans="5:8" s="27" customFormat="1" ht="15.75">
      <c r="E48" s="110"/>
      <c r="F48" s="110"/>
      <c r="G48" s="110"/>
      <c r="H48" s="110"/>
    </row>
    <row r="49" spans="5:8" s="27" customFormat="1" ht="15.75">
      <c r="E49" s="110"/>
      <c r="F49" s="110"/>
      <c r="G49" s="110"/>
      <c r="H49" s="110"/>
    </row>
    <row r="50" spans="5:8" s="27" customFormat="1" ht="15.75">
      <c r="E50" s="110"/>
      <c r="F50" s="110"/>
      <c r="G50" s="110"/>
      <c r="H50" s="110"/>
    </row>
    <row r="51" spans="5:8" s="27" customFormat="1" ht="15.75">
      <c r="E51" s="110"/>
      <c r="F51" s="110"/>
      <c r="G51" s="110"/>
      <c r="H51" s="110"/>
    </row>
    <row r="52" spans="5:8" s="27" customFormat="1" ht="15.75">
      <c r="E52" s="110"/>
      <c r="F52" s="110"/>
      <c r="G52" s="110"/>
      <c r="H52" s="110"/>
    </row>
    <row r="53" spans="5:8" s="27" customFormat="1" ht="15.75">
      <c r="E53" s="110"/>
      <c r="F53" s="110"/>
      <c r="G53" s="110"/>
      <c r="H53" s="110"/>
    </row>
    <row r="54" spans="5:8" s="27" customFormat="1" ht="15.75">
      <c r="E54" s="110"/>
      <c r="F54" s="110"/>
      <c r="G54" s="110"/>
      <c r="H54" s="110"/>
    </row>
    <row r="55" spans="5:8" s="27" customFormat="1" ht="15.75">
      <c r="E55" s="110"/>
      <c r="F55" s="110"/>
      <c r="G55" s="110"/>
      <c r="H55" s="110"/>
    </row>
    <row r="56" spans="5:8" s="27" customFormat="1" ht="15.75">
      <c r="E56" s="110"/>
      <c r="F56" s="110"/>
      <c r="G56" s="110"/>
      <c r="H56" s="110"/>
    </row>
    <row r="57" spans="5:8" s="27" customFormat="1" ht="15.75">
      <c r="E57" s="110"/>
      <c r="F57" s="110"/>
      <c r="G57" s="110"/>
      <c r="H57" s="110"/>
    </row>
    <row r="58" spans="5:8" s="27" customFormat="1" ht="15.75">
      <c r="E58" s="110"/>
      <c r="F58" s="110"/>
      <c r="G58" s="110"/>
      <c r="H58" s="110"/>
    </row>
    <row r="59" spans="5:8" s="27" customFormat="1" ht="15.75">
      <c r="E59" s="110"/>
      <c r="F59" s="110"/>
      <c r="G59" s="110"/>
      <c r="H59" s="110"/>
    </row>
    <row r="60" spans="5:8" s="27" customFormat="1" ht="15.75">
      <c r="E60" s="110"/>
      <c r="F60" s="110"/>
      <c r="G60" s="110"/>
      <c r="H60" s="110"/>
    </row>
    <row r="61" spans="5:8" s="27" customFormat="1" ht="15.75">
      <c r="E61" s="110"/>
      <c r="F61" s="110"/>
      <c r="G61" s="110"/>
      <c r="H61" s="110"/>
    </row>
    <row r="62" spans="5:8" s="27" customFormat="1" ht="15.75">
      <c r="E62" s="110"/>
      <c r="F62" s="110"/>
      <c r="G62" s="110"/>
      <c r="H62" s="110"/>
    </row>
    <row r="63" spans="5:8" s="27" customFormat="1" ht="15.75">
      <c r="E63" s="110"/>
      <c r="F63" s="110"/>
      <c r="G63" s="110"/>
      <c r="H63" s="110"/>
    </row>
    <row r="64" spans="5:8" s="27" customFormat="1" ht="15.75">
      <c r="E64" s="110"/>
      <c r="F64" s="115"/>
      <c r="G64" s="110"/>
      <c r="H64" s="110"/>
    </row>
    <row r="65" spans="5:8" s="27" customFormat="1" ht="15.75">
      <c r="E65" s="110"/>
      <c r="F65" s="115"/>
      <c r="G65" s="110"/>
      <c r="H65" s="110"/>
    </row>
    <row r="66" spans="5:8" s="27" customFormat="1" ht="15.75">
      <c r="E66" s="110"/>
      <c r="F66" s="115"/>
      <c r="G66" s="110"/>
      <c r="H66" s="110"/>
    </row>
    <row r="67" spans="5:8" s="27" customFormat="1" ht="15.75">
      <c r="E67" s="110"/>
      <c r="F67" s="115"/>
      <c r="G67" s="110"/>
      <c r="H67" s="110"/>
    </row>
    <row r="68" spans="5:8" s="27" customFormat="1" ht="15.75">
      <c r="E68" s="110"/>
      <c r="F68" s="115"/>
      <c r="G68" s="110"/>
      <c r="H68" s="110"/>
    </row>
    <row r="69" spans="5:8" s="27" customFormat="1" ht="15.75">
      <c r="E69" s="110"/>
      <c r="F69" s="115"/>
      <c r="G69" s="110"/>
      <c r="H69" s="110"/>
    </row>
    <row r="70" spans="5:8" s="27" customFormat="1" ht="15.75">
      <c r="E70" s="110"/>
      <c r="F70" s="115"/>
      <c r="G70" s="110"/>
      <c r="H70" s="110"/>
    </row>
    <row r="71" spans="5:8" s="27" customFormat="1" ht="15.75">
      <c r="E71" s="110"/>
      <c r="F71" s="115"/>
      <c r="G71" s="110"/>
      <c r="H71" s="110"/>
    </row>
    <row r="72" spans="5:8" s="27" customFormat="1" ht="15.75">
      <c r="E72" s="110"/>
      <c r="F72" s="115"/>
      <c r="G72" s="110"/>
      <c r="H72" s="110"/>
    </row>
    <row r="73" spans="5:8" s="27" customFormat="1" ht="15.75">
      <c r="E73" s="110"/>
      <c r="F73" s="115"/>
      <c r="G73" s="110"/>
      <c r="H73" s="110"/>
    </row>
    <row r="74" spans="5:8" s="27" customFormat="1" ht="15.75">
      <c r="E74" s="110"/>
      <c r="F74" s="115"/>
      <c r="G74" s="110"/>
      <c r="H74" s="110"/>
    </row>
    <row r="75" spans="5:8" s="27" customFormat="1" ht="15.75">
      <c r="E75" s="110"/>
      <c r="F75" s="115"/>
      <c r="G75" s="110"/>
      <c r="H75" s="110"/>
    </row>
    <row r="76" spans="5:8" s="27" customFormat="1" ht="15.75">
      <c r="E76" s="110"/>
      <c r="F76" s="115"/>
      <c r="G76" s="110"/>
      <c r="H76" s="110"/>
    </row>
    <row r="77" spans="5:8" s="27" customFormat="1" ht="15.75">
      <c r="E77" s="110"/>
      <c r="F77" s="115"/>
      <c r="G77" s="110"/>
      <c r="H77" s="110"/>
    </row>
    <row r="78" spans="5:8" s="27" customFormat="1" ht="15.75">
      <c r="E78" s="110"/>
      <c r="F78" s="115"/>
      <c r="G78" s="110"/>
      <c r="H78" s="110"/>
    </row>
    <row r="79" spans="5:8" s="27" customFormat="1" ht="15.75">
      <c r="E79" s="110"/>
      <c r="F79" s="115"/>
      <c r="G79" s="110"/>
      <c r="H79" s="110"/>
    </row>
    <row r="80" spans="5:8" s="27" customFormat="1" ht="15.75">
      <c r="E80" s="110"/>
      <c r="F80" s="115"/>
      <c r="G80" s="110"/>
      <c r="H80" s="110"/>
    </row>
    <row r="81" spans="5:8" s="27" customFormat="1" ht="15.75">
      <c r="E81" s="110"/>
      <c r="F81" s="115"/>
      <c r="G81" s="110"/>
      <c r="H81" s="110"/>
    </row>
    <row r="82" spans="5:8" s="27" customFormat="1" ht="15.75">
      <c r="E82" s="110"/>
      <c r="F82" s="115"/>
      <c r="G82" s="110"/>
      <c r="H82" s="110"/>
    </row>
    <row r="83" spans="5:8" s="27" customFormat="1" ht="15.75">
      <c r="E83" s="110"/>
      <c r="F83" s="115"/>
      <c r="G83" s="110"/>
      <c r="H83" s="110"/>
    </row>
    <row r="84" spans="5:8" s="27" customFormat="1" ht="15.75">
      <c r="E84" s="110"/>
      <c r="F84" s="115"/>
      <c r="G84" s="110"/>
      <c r="H84" s="110"/>
    </row>
    <row r="85" spans="5:8" s="27" customFormat="1" ht="15.75">
      <c r="E85" s="110"/>
      <c r="F85" s="115"/>
      <c r="G85" s="110"/>
      <c r="H85" s="110"/>
    </row>
    <row r="86" spans="5:8" s="27" customFormat="1" ht="15.75">
      <c r="E86" s="110"/>
      <c r="F86" s="115"/>
      <c r="G86" s="110"/>
      <c r="H86" s="110"/>
    </row>
    <row r="87" spans="5:8" s="27" customFormat="1" ht="15.75">
      <c r="E87" s="110"/>
      <c r="F87" s="115"/>
      <c r="G87" s="110"/>
      <c r="H87" s="110"/>
    </row>
    <row r="88" spans="5:8" s="27" customFormat="1" ht="15.75">
      <c r="E88" s="110"/>
      <c r="F88" s="115"/>
      <c r="G88" s="110"/>
      <c r="H88" s="110"/>
    </row>
    <row r="89" spans="5:8" s="27" customFormat="1" ht="15.75">
      <c r="E89" s="110"/>
      <c r="F89" s="115"/>
      <c r="G89" s="110"/>
      <c r="H89" s="110"/>
    </row>
    <row r="90" spans="5:8" s="27" customFormat="1" ht="15.75">
      <c r="E90" s="110"/>
      <c r="F90" s="115"/>
      <c r="G90" s="110"/>
      <c r="H90" s="110"/>
    </row>
    <row r="91" spans="5:8" s="27" customFormat="1" ht="15.75">
      <c r="E91" s="110"/>
      <c r="F91" s="115"/>
      <c r="G91" s="110"/>
      <c r="H91" s="110"/>
    </row>
    <row r="92" spans="5:8" s="27" customFormat="1" ht="15.75">
      <c r="E92" s="110"/>
      <c r="F92" s="115"/>
      <c r="G92" s="110"/>
      <c r="H92" s="110"/>
    </row>
    <row r="93" spans="5:8" s="27" customFormat="1" ht="15.75">
      <c r="E93" s="110"/>
      <c r="F93" s="115"/>
      <c r="G93" s="110"/>
      <c r="H93" s="110"/>
    </row>
    <row r="94" spans="5:8" s="27" customFormat="1" ht="15.75">
      <c r="E94" s="110"/>
      <c r="F94" s="115"/>
      <c r="G94" s="110"/>
      <c r="H94" s="110"/>
    </row>
    <row r="95" spans="5:8" s="27" customFormat="1" ht="15.75">
      <c r="E95" s="110"/>
      <c r="F95" s="115"/>
      <c r="G95" s="110"/>
      <c r="H95" s="110"/>
    </row>
    <row r="96" spans="5:8" s="27" customFormat="1" ht="15.75">
      <c r="E96" s="110"/>
      <c r="F96" s="115"/>
      <c r="G96" s="110"/>
      <c r="H96" s="110"/>
    </row>
    <row r="97" spans="5:8" s="27" customFormat="1" ht="15.75">
      <c r="E97" s="110"/>
      <c r="F97" s="115"/>
      <c r="G97" s="110"/>
      <c r="H97" s="110"/>
    </row>
    <row r="98" spans="5:8" s="27" customFormat="1" ht="15.75">
      <c r="E98" s="110"/>
      <c r="F98" s="115"/>
      <c r="G98" s="110"/>
      <c r="H98" s="110"/>
    </row>
    <row r="99" spans="5:8" s="27" customFormat="1" ht="15.75">
      <c r="E99" s="110"/>
      <c r="F99" s="115"/>
      <c r="G99" s="110"/>
      <c r="H99" s="110"/>
    </row>
    <row r="100" spans="5:8" s="27" customFormat="1" ht="15.75">
      <c r="E100" s="110"/>
      <c r="F100" s="115"/>
      <c r="G100" s="110"/>
      <c r="H100" s="110"/>
    </row>
    <row r="101" spans="5:8" s="27" customFormat="1" ht="15.75">
      <c r="E101" s="110"/>
      <c r="F101" s="115"/>
      <c r="G101" s="110"/>
      <c r="H101" s="110"/>
    </row>
    <row r="102" spans="5:8" s="27" customFormat="1" ht="15.75">
      <c r="E102" s="110"/>
      <c r="F102" s="115"/>
      <c r="G102" s="110"/>
      <c r="H102" s="110"/>
    </row>
    <row r="103" spans="5:8" s="27" customFormat="1" ht="15.75">
      <c r="E103" s="110"/>
      <c r="F103" s="115"/>
      <c r="G103" s="110"/>
      <c r="H103" s="110"/>
    </row>
    <row r="104" spans="5:8" s="27" customFormat="1" ht="15.75">
      <c r="E104" s="110"/>
      <c r="F104" s="115"/>
      <c r="G104" s="110"/>
      <c r="H104" s="110"/>
    </row>
    <row r="105" spans="5:8" s="27" customFormat="1" ht="15.75">
      <c r="E105" s="110"/>
      <c r="F105" s="115"/>
      <c r="G105" s="110"/>
      <c r="H105" s="110"/>
    </row>
    <row r="106" spans="5:8" s="27" customFormat="1" ht="15.75">
      <c r="E106" s="110"/>
      <c r="F106" s="115"/>
      <c r="G106" s="110"/>
      <c r="H106" s="110"/>
    </row>
    <row r="107" spans="5:8" s="27" customFormat="1" ht="15.75">
      <c r="E107" s="110"/>
      <c r="F107" s="115"/>
      <c r="G107" s="110"/>
      <c r="H107" s="110"/>
    </row>
    <row r="108" spans="5:8" s="27" customFormat="1" ht="15.75">
      <c r="E108" s="110"/>
      <c r="F108" s="115"/>
      <c r="G108" s="110"/>
      <c r="H108" s="110"/>
    </row>
    <row r="109" spans="5:8" s="27" customFormat="1" ht="15.75">
      <c r="E109" s="110"/>
      <c r="F109" s="115"/>
      <c r="G109" s="110"/>
      <c r="H109" s="110"/>
    </row>
    <row r="110" spans="5:8" s="27" customFormat="1" ht="15.75">
      <c r="E110" s="110"/>
      <c r="F110" s="115"/>
      <c r="G110" s="110"/>
      <c r="H110" s="110"/>
    </row>
    <row r="111" spans="5:8" s="27" customFormat="1" ht="15.75">
      <c r="E111" s="110"/>
      <c r="F111" s="115"/>
      <c r="G111" s="110"/>
      <c r="H111" s="110"/>
    </row>
    <row r="112" spans="5:8" s="27" customFormat="1" ht="15.75">
      <c r="E112" s="110"/>
      <c r="F112" s="115"/>
      <c r="G112" s="110"/>
      <c r="H112" s="110"/>
    </row>
    <row r="113" spans="5:8" s="27" customFormat="1" ht="15.75">
      <c r="E113" s="110"/>
      <c r="F113" s="115"/>
      <c r="G113" s="110"/>
      <c r="H113" s="110"/>
    </row>
    <row r="114" spans="5:8" s="27" customFormat="1" ht="15.75">
      <c r="E114" s="110"/>
      <c r="F114" s="115"/>
      <c r="G114" s="110"/>
      <c r="H114" s="110"/>
    </row>
    <row r="115" spans="5:8" s="27" customFormat="1" ht="15.75">
      <c r="E115" s="110"/>
      <c r="F115" s="115"/>
      <c r="G115" s="110"/>
      <c r="H115" s="110"/>
    </row>
    <row r="116" spans="5:8" s="27" customFormat="1" ht="15.75">
      <c r="E116" s="110"/>
      <c r="F116" s="115"/>
      <c r="G116" s="110"/>
      <c r="H116" s="110"/>
    </row>
    <row r="117" spans="5:8" s="27" customFormat="1" ht="15.75">
      <c r="E117" s="110"/>
      <c r="F117" s="115"/>
      <c r="G117" s="110"/>
      <c r="H117" s="110"/>
    </row>
    <row r="118" spans="5:8" s="27" customFormat="1" ht="15.75">
      <c r="E118" s="110"/>
      <c r="F118" s="115"/>
      <c r="G118" s="110"/>
      <c r="H118" s="110"/>
    </row>
    <row r="119" spans="5:8" s="27" customFormat="1" ht="15.75">
      <c r="E119" s="110"/>
      <c r="F119" s="115"/>
      <c r="G119" s="110"/>
      <c r="H119" s="110"/>
    </row>
    <row r="120" spans="5:8" s="27" customFormat="1" ht="15.75">
      <c r="E120" s="110"/>
      <c r="F120" s="115"/>
      <c r="G120" s="110"/>
      <c r="H120" s="110"/>
    </row>
    <row r="121" spans="5:8" s="27" customFormat="1" ht="15.75">
      <c r="E121" s="110"/>
      <c r="F121" s="115"/>
      <c r="G121" s="110"/>
      <c r="H121" s="110"/>
    </row>
    <row r="122" spans="5:8" s="27" customFormat="1" ht="15.75">
      <c r="E122" s="110"/>
      <c r="F122" s="115"/>
      <c r="G122" s="110"/>
      <c r="H122" s="110"/>
    </row>
    <row r="123" spans="5:8" s="27" customFormat="1" ht="15.75">
      <c r="E123" s="110"/>
      <c r="F123" s="115"/>
      <c r="G123" s="110"/>
      <c r="H123" s="110"/>
    </row>
    <row r="124" spans="5:8" s="27" customFormat="1" ht="15.75">
      <c r="E124" s="110"/>
      <c r="F124" s="115"/>
      <c r="G124" s="110"/>
      <c r="H124" s="110"/>
    </row>
    <row r="125" spans="5:8" s="27" customFormat="1" ht="15.75">
      <c r="E125" s="110"/>
      <c r="F125" s="115"/>
      <c r="G125" s="110"/>
      <c r="H125" s="110"/>
    </row>
    <row r="126" spans="5:8" s="27" customFormat="1" ht="15.75">
      <c r="E126" s="110"/>
      <c r="F126" s="115"/>
      <c r="G126" s="110"/>
      <c r="H126" s="110"/>
    </row>
    <row r="127" spans="5:8" s="27" customFormat="1" ht="15.75">
      <c r="E127" s="110"/>
      <c r="F127" s="115"/>
      <c r="G127" s="110"/>
      <c r="H127" s="110"/>
    </row>
    <row r="128" spans="5:8" s="27" customFormat="1" ht="15.75">
      <c r="E128" s="110"/>
      <c r="F128" s="115"/>
      <c r="G128" s="110"/>
      <c r="H128" s="110"/>
    </row>
    <row r="129" spans="5:8" s="27" customFormat="1" ht="15.75">
      <c r="E129" s="110"/>
      <c r="F129" s="115"/>
      <c r="G129" s="110"/>
      <c r="H129" s="110"/>
    </row>
    <row r="130" spans="5:8" s="27" customFormat="1" ht="15.75">
      <c r="E130" s="110"/>
      <c r="F130" s="115"/>
      <c r="G130" s="110"/>
      <c r="H130" s="110"/>
    </row>
    <row r="131" spans="5:8" s="27" customFormat="1" ht="15.75">
      <c r="E131" s="110"/>
      <c r="F131" s="115"/>
      <c r="G131" s="110"/>
      <c r="H131" s="110"/>
    </row>
    <row r="132" spans="5:8" s="27" customFormat="1" ht="15.75">
      <c r="E132" s="110"/>
      <c r="F132" s="115"/>
      <c r="G132" s="110"/>
      <c r="H132" s="110"/>
    </row>
    <row r="133" spans="5:8" s="27" customFormat="1" ht="15.75">
      <c r="E133" s="110"/>
      <c r="F133" s="115"/>
      <c r="G133" s="110"/>
      <c r="H133" s="110"/>
    </row>
    <row r="134" spans="5:8" s="27" customFormat="1" ht="15.75">
      <c r="E134" s="110"/>
      <c r="F134" s="115"/>
      <c r="G134" s="110"/>
      <c r="H134" s="110"/>
    </row>
    <row r="135" spans="5:8" s="27" customFormat="1" ht="15.75">
      <c r="E135" s="110"/>
      <c r="F135" s="115"/>
      <c r="G135" s="110"/>
      <c r="H135" s="110"/>
    </row>
    <row r="136" spans="5:8" s="27" customFormat="1" ht="15.75">
      <c r="E136" s="110"/>
      <c r="F136" s="115"/>
      <c r="G136" s="110"/>
      <c r="H136" s="110"/>
    </row>
    <row r="137" spans="5:8" s="27" customFormat="1" ht="15.75">
      <c r="E137" s="110"/>
      <c r="F137" s="115"/>
      <c r="G137" s="110"/>
      <c r="H137" s="110"/>
    </row>
    <row r="138" spans="5:8" s="27" customFormat="1" ht="15.75">
      <c r="E138" s="110"/>
      <c r="F138" s="115"/>
      <c r="G138" s="110"/>
      <c r="H138" s="110"/>
    </row>
    <row r="139" spans="5:8" s="27" customFormat="1" ht="15.75">
      <c r="E139" s="110"/>
      <c r="F139" s="115"/>
      <c r="G139" s="110"/>
      <c r="H139" s="110"/>
    </row>
    <row r="140" spans="5:8" s="27" customFormat="1" ht="15.75">
      <c r="E140" s="110"/>
      <c r="F140" s="115"/>
      <c r="G140" s="110"/>
      <c r="H140" s="110"/>
    </row>
    <row r="141" spans="5:8" s="27" customFormat="1" ht="15.75">
      <c r="E141" s="110"/>
      <c r="F141" s="115"/>
      <c r="G141" s="110"/>
      <c r="H141" s="110"/>
    </row>
    <row r="142" spans="5:8" s="27" customFormat="1" ht="15.75">
      <c r="E142" s="110"/>
      <c r="F142" s="115"/>
      <c r="G142" s="110"/>
      <c r="H142" s="110"/>
    </row>
    <row r="143" spans="5:8" s="27" customFormat="1" ht="15.75">
      <c r="E143" s="110"/>
      <c r="F143" s="115"/>
      <c r="G143" s="110"/>
      <c r="H143" s="110"/>
    </row>
    <row r="144" spans="5:8" s="27" customFormat="1" ht="15.75">
      <c r="E144" s="110"/>
      <c r="F144" s="115"/>
      <c r="G144" s="110"/>
      <c r="H144" s="110"/>
    </row>
    <row r="145" spans="5:8" s="27" customFormat="1" ht="15.75">
      <c r="E145" s="110"/>
      <c r="F145" s="115"/>
      <c r="G145" s="110"/>
      <c r="H145" s="110"/>
    </row>
    <row r="146" spans="5:8" s="27" customFormat="1" ht="15.75">
      <c r="E146" s="110"/>
      <c r="F146" s="115"/>
      <c r="G146" s="110"/>
      <c r="H146" s="110"/>
    </row>
    <row r="147" spans="5:8" s="27" customFormat="1" ht="15.75">
      <c r="E147" s="110"/>
      <c r="F147" s="115"/>
      <c r="G147" s="110"/>
      <c r="H147" s="110"/>
    </row>
    <row r="148" spans="5:8" s="27" customFormat="1" ht="15.75">
      <c r="E148" s="110"/>
      <c r="F148" s="115"/>
      <c r="G148" s="110"/>
      <c r="H148" s="110"/>
    </row>
    <row r="149" spans="5:8" s="27" customFormat="1" ht="15.75">
      <c r="E149" s="110"/>
      <c r="F149" s="115"/>
      <c r="G149" s="110"/>
      <c r="H149" s="110"/>
    </row>
    <row r="150" spans="5:8" s="27" customFormat="1" ht="15.75">
      <c r="E150" s="110"/>
      <c r="F150" s="115"/>
      <c r="G150" s="110"/>
      <c r="H150" s="110"/>
    </row>
    <row r="151" spans="5:8" s="27" customFormat="1" ht="15.75">
      <c r="E151" s="110"/>
      <c r="F151" s="115"/>
      <c r="G151" s="110"/>
      <c r="H151" s="110"/>
    </row>
    <row r="152" spans="5:8" s="27" customFormat="1" ht="15.75">
      <c r="E152" s="110"/>
      <c r="F152" s="115"/>
      <c r="G152" s="110"/>
      <c r="H152" s="110"/>
    </row>
    <row r="153" spans="5:8" s="27" customFormat="1" ht="15.75">
      <c r="E153" s="110"/>
      <c r="F153" s="115"/>
      <c r="G153" s="110"/>
      <c r="H153" s="110"/>
    </row>
    <row r="154" spans="5:8" ht="15.75">
      <c r="E154" s="110"/>
      <c r="F154" s="115"/>
      <c r="G154" s="116"/>
      <c r="H154" s="117"/>
    </row>
    <row r="155" spans="5:8" ht="15.75">
      <c r="E155" s="110"/>
      <c r="F155" s="115"/>
      <c r="G155" s="116"/>
      <c r="H155" s="117"/>
    </row>
    <row r="156" spans="5:8" ht="15.75">
      <c r="E156" s="110"/>
      <c r="F156" s="115"/>
      <c r="G156" s="116"/>
      <c r="H156" s="117"/>
    </row>
    <row r="157" spans="5:8" ht="15.75">
      <c r="E157" s="110"/>
      <c r="F157" s="115"/>
      <c r="G157" s="116"/>
      <c r="H157" s="117"/>
    </row>
    <row r="158" spans="5:8" ht="15.75">
      <c r="E158" s="110"/>
      <c r="F158" s="115"/>
      <c r="G158" s="116"/>
      <c r="H158" s="117"/>
    </row>
    <row r="159" spans="5:8" ht="15.75">
      <c r="E159" s="110"/>
      <c r="F159" s="115"/>
      <c r="G159" s="116"/>
      <c r="H159" s="117"/>
    </row>
    <row r="160" spans="5:8" ht="15.75">
      <c r="E160" s="110"/>
      <c r="F160" s="115"/>
      <c r="G160" s="116"/>
      <c r="H160" s="117"/>
    </row>
    <row r="161" spans="5:8" ht="15.75">
      <c r="E161" s="110"/>
      <c r="F161" s="115"/>
      <c r="G161" s="116"/>
      <c r="H161" s="117"/>
    </row>
    <row r="162" spans="5:8" ht="15.75">
      <c r="E162" s="110"/>
      <c r="F162" s="115"/>
      <c r="G162" s="116"/>
      <c r="H162" s="117"/>
    </row>
    <row r="163" spans="5:8" ht="15.75">
      <c r="E163" s="110"/>
      <c r="F163" s="115"/>
      <c r="G163" s="116"/>
      <c r="H163" s="117"/>
    </row>
    <row r="164" spans="5:8" ht="15.75">
      <c r="E164" s="110"/>
      <c r="F164" s="115"/>
      <c r="G164" s="116"/>
      <c r="H164" s="117"/>
    </row>
    <row r="165" spans="5:8" ht="15.75">
      <c r="E165" s="110"/>
      <c r="F165" s="115"/>
      <c r="G165" s="116"/>
      <c r="H165" s="117"/>
    </row>
    <row r="166" spans="5:8" ht="15.75">
      <c r="E166" s="110"/>
      <c r="F166" s="115"/>
      <c r="G166" s="116"/>
      <c r="H166" s="117"/>
    </row>
    <row r="167" spans="5:8" ht="15.75">
      <c r="E167" s="110"/>
      <c r="F167" s="115"/>
      <c r="G167" s="116"/>
      <c r="H167" s="117"/>
    </row>
    <row r="168" spans="5:8" ht="15.75">
      <c r="E168" s="110"/>
      <c r="F168" s="115"/>
      <c r="G168" s="116"/>
      <c r="H168" s="117"/>
    </row>
    <row r="169" spans="5:8" ht="15.75">
      <c r="E169" s="110"/>
      <c r="F169" s="115"/>
      <c r="G169" s="116"/>
      <c r="H169" s="117"/>
    </row>
    <row r="170" spans="5:8" ht="15.75">
      <c r="E170" s="110"/>
      <c r="F170" s="115"/>
      <c r="G170" s="116"/>
      <c r="H170" s="117"/>
    </row>
    <row r="171" spans="5:8" ht="15.75">
      <c r="E171" s="110"/>
      <c r="F171" s="115"/>
      <c r="G171" s="116"/>
      <c r="H171" s="117"/>
    </row>
    <row r="172" spans="5:8" ht="15.75">
      <c r="E172" s="110"/>
      <c r="F172" s="115"/>
      <c r="G172" s="116"/>
      <c r="H172" s="117"/>
    </row>
    <row r="173" spans="5:8" ht="15.75">
      <c r="E173" s="110"/>
      <c r="F173" s="115"/>
      <c r="G173" s="116"/>
      <c r="H173" s="117"/>
    </row>
    <row r="174" spans="5:8" ht="15.75">
      <c r="E174" s="110"/>
      <c r="F174" s="115"/>
      <c r="G174" s="116"/>
      <c r="H174" s="117"/>
    </row>
    <row r="175" spans="5:8" ht="15.75">
      <c r="E175" s="110"/>
      <c r="F175" s="115"/>
      <c r="G175" s="116"/>
      <c r="H175" s="117"/>
    </row>
    <row r="176" spans="5:8" ht="15.75">
      <c r="E176" s="110"/>
      <c r="F176" s="115"/>
      <c r="G176" s="116"/>
      <c r="H176" s="117"/>
    </row>
    <row r="177" spans="5:8" ht="15.75">
      <c r="E177" s="110"/>
      <c r="F177" s="115"/>
      <c r="G177" s="116"/>
      <c r="H177" s="117"/>
    </row>
    <row r="178" spans="5:8" ht="15.75">
      <c r="E178" s="110"/>
      <c r="F178" s="115"/>
      <c r="G178" s="116"/>
      <c r="H178" s="117"/>
    </row>
    <row r="179" spans="5:8" ht="15.75">
      <c r="E179" s="110"/>
      <c r="F179" s="115"/>
      <c r="G179" s="116"/>
      <c r="H179" s="117"/>
    </row>
    <row r="180" spans="5:8" ht="15.75">
      <c r="E180" s="110"/>
      <c r="F180" s="115"/>
      <c r="G180" s="116"/>
      <c r="H180" s="117"/>
    </row>
    <row r="181" spans="5:8" ht="15.75">
      <c r="E181" s="110"/>
      <c r="F181" s="115"/>
      <c r="G181" s="116"/>
      <c r="H181" s="117"/>
    </row>
    <row r="182" spans="5:8" ht="15.75">
      <c r="E182" s="110"/>
      <c r="F182" s="115"/>
      <c r="G182" s="116"/>
      <c r="H182" s="117"/>
    </row>
    <row r="183" spans="5:8" ht="15.75">
      <c r="E183" s="110"/>
      <c r="F183" s="115"/>
      <c r="G183" s="116"/>
      <c r="H183" s="117"/>
    </row>
    <row r="184" spans="5:8" ht="15.75">
      <c r="E184" s="110"/>
      <c r="F184" s="115"/>
      <c r="G184" s="116"/>
      <c r="H184" s="117"/>
    </row>
    <row r="185" spans="5:8" ht="15.75">
      <c r="E185" s="110"/>
      <c r="F185" s="115"/>
      <c r="G185" s="116"/>
      <c r="H185" s="117"/>
    </row>
    <row r="186" spans="5:8" ht="15.75">
      <c r="E186" s="110"/>
      <c r="F186" s="115"/>
      <c r="G186" s="116"/>
      <c r="H186" s="117"/>
    </row>
    <row r="187" spans="5:8" ht="15.75">
      <c r="E187" s="110"/>
      <c r="F187" s="115"/>
      <c r="G187" s="116"/>
      <c r="H187" s="117"/>
    </row>
    <row r="188" spans="5:8" ht="15.75">
      <c r="E188" s="110"/>
      <c r="F188" s="115"/>
      <c r="G188" s="116"/>
      <c r="H188" s="117"/>
    </row>
    <row r="189" spans="5:8" ht="15.75">
      <c r="E189" s="110"/>
      <c r="F189" s="115"/>
      <c r="G189" s="116"/>
      <c r="H189" s="117"/>
    </row>
    <row r="190" spans="5:8" ht="15.75">
      <c r="E190" s="110"/>
      <c r="F190" s="115"/>
      <c r="G190" s="116"/>
      <c r="H190" s="117"/>
    </row>
    <row r="191" spans="5:8" ht="15.75">
      <c r="E191" s="110"/>
      <c r="F191" s="115"/>
      <c r="G191" s="116"/>
      <c r="H191" s="117"/>
    </row>
    <row r="192" spans="5:8" ht="15.75">
      <c r="E192" s="110"/>
      <c r="F192" s="115"/>
      <c r="G192" s="116"/>
      <c r="H192" s="117"/>
    </row>
    <row r="193" spans="5:8" ht="15.75">
      <c r="E193" s="110"/>
      <c r="F193" s="115"/>
      <c r="G193" s="116"/>
      <c r="H193" s="117"/>
    </row>
    <row r="194" spans="5:8" ht="15.75">
      <c r="E194" s="110"/>
      <c r="F194" s="115"/>
      <c r="G194" s="116"/>
      <c r="H194" s="117"/>
    </row>
    <row r="195" spans="5:8" ht="15.75">
      <c r="E195" s="110"/>
      <c r="F195" s="115"/>
      <c r="G195" s="116"/>
      <c r="H195" s="117"/>
    </row>
    <row r="196" spans="5:8" ht="15.75">
      <c r="E196" s="110"/>
      <c r="F196" s="115"/>
      <c r="G196" s="116"/>
      <c r="H196" s="117"/>
    </row>
    <row r="197" spans="5:8" ht="15.75">
      <c r="E197" s="110"/>
      <c r="F197" s="115"/>
      <c r="G197" s="116"/>
      <c r="H197" s="117"/>
    </row>
    <row r="198" spans="5:8" ht="15.75">
      <c r="E198" s="110"/>
      <c r="F198" s="115"/>
      <c r="G198" s="116"/>
      <c r="H198" s="117"/>
    </row>
    <row r="199" spans="5:8" ht="15.75">
      <c r="E199" s="110"/>
      <c r="F199" s="115"/>
      <c r="G199" s="116"/>
      <c r="H199" s="117"/>
    </row>
    <row r="200" spans="5:8" ht="15.75">
      <c r="E200" s="110"/>
      <c r="F200" s="115"/>
      <c r="G200" s="116"/>
      <c r="H200" s="117"/>
    </row>
    <row r="201" spans="5:8" ht="15.75">
      <c r="E201" s="110"/>
      <c r="F201" s="115"/>
      <c r="G201" s="116"/>
      <c r="H201" s="117"/>
    </row>
    <row r="202" spans="5:8" ht="15.75">
      <c r="E202" s="110"/>
      <c r="F202" s="115"/>
      <c r="G202" s="116"/>
      <c r="H202" s="117"/>
    </row>
    <row r="203" spans="5:8" ht="15.75">
      <c r="E203" s="110"/>
      <c r="F203" s="115"/>
      <c r="G203" s="116"/>
      <c r="H203" s="117"/>
    </row>
    <row r="204" spans="5:8" ht="15.75">
      <c r="E204" s="110"/>
      <c r="F204" s="115"/>
      <c r="G204" s="116"/>
      <c r="H204" s="117"/>
    </row>
    <row r="205" spans="5:8" ht="15.75">
      <c r="E205" s="110"/>
      <c r="F205" s="115"/>
      <c r="G205" s="116"/>
      <c r="H205" s="117"/>
    </row>
    <row r="206" spans="5:8" ht="15.75">
      <c r="E206" s="110"/>
      <c r="F206" s="115"/>
      <c r="G206" s="116"/>
      <c r="H206" s="117"/>
    </row>
    <row r="207" spans="5:8" ht="15.75">
      <c r="E207" s="110"/>
      <c r="F207" s="115"/>
      <c r="G207" s="116"/>
      <c r="H207" s="117"/>
    </row>
    <row r="208" spans="5:8" ht="15.75">
      <c r="E208" s="110"/>
      <c r="F208" s="115"/>
      <c r="G208" s="116"/>
      <c r="H208" s="117"/>
    </row>
    <row r="209" spans="5:8" ht="15.75">
      <c r="E209" s="110"/>
      <c r="F209" s="115"/>
      <c r="G209" s="116"/>
      <c r="H209" s="117"/>
    </row>
    <row r="210" spans="5:8" ht="15.75">
      <c r="E210" s="110"/>
      <c r="F210" s="115"/>
      <c r="G210" s="116"/>
      <c r="H210" s="117"/>
    </row>
    <row r="211" spans="5:8" ht="15.75">
      <c r="E211" s="110"/>
      <c r="F211" s="115"/>
      <c r="G211" s="116"/>
      <c r="H211" s="117"/>
    </row>
    <row r="212" spans="5:8" ht="15.75">
      <c r="E212" s="110"/>
      <c r="F212" s="115"/>
      <c r="G212" s="116"/>
      <c r="H212" s="117"/>
    </row>
    <row r="213" spans="5:8" ht="15.75">
      <c r="E213" s="110"/>
      <c r="F213" s="115"/>
      <c r="G213" s="116"/>
      <c r="H213" s="117"/>
    </row>
    <row r="214" spans="5:8" ht="15.75">
      <c r="E214" s="110"/>
      <c r="F214" s="115"/>
      <c r="G214" s="116"/>
      <c r="H214" s="117"/>
    </row>
    <row r="215" spans="5:8" ht="15.75">
      <c r="E215" s="110"/>
      <c r="F215" s="115"/>
      <c r="G215" s="116"/>
      <c r="H215" s="117"/>
    </row>
    <row r="216" spans="5:8" ht="15.75">
      <c r="E216" s="110"/>
      <c r="F216" s="115"/>
      <c r="G216" s="116"/>
      <c r="H216" s="117"/>
    </row>
    <row r="217" spans="5:8" ht="15.75">
      <c r="E217" s="110"/>
      <c r="F217" s="115"/>
      <c r="G217" s="116"/>
      <c r="H217" s="117"/>
    </row>
    <row r="218" spans="5:8" ht="15.75">
      <c r="E218" s="110"/>
      <c r="F218" s="115"/>
      <c r="G218" s="116"/>
      <c r="H218" s="117"/>
    </row>
    <row r="219" spans="5:8" ht="15.75">
      <c r="E219" s="110"/>
      <c r="F219" s="115"/>
      <c r="G219" s="116"/>
      <c r="H219" s="117"/>
    </row>
    <row r="220" spans="5:8" ht="15.75">
      <c r="E220" s="110"/>
      <c r="F220" s="115"/>
      <c r="G220" s="116"/>
      <c r="H220" s="117"/>
    </row>
    <row r="221" spans="5:8" ht="15.75">
      <c r="E221" s="110"/>
      <c r="F221" s="115"/>
      <c r="G221" s="116"/>
      <c r="H221" s="117"/>
    </row>
    <row r="222" spans="5:8" ht="15.75">
      <c r="E222" s="110"/>
      <c r="F222" s="115"/>
      <c r="G222" s="116"/>
      <c r="H222" s="117"/>
    </row>
    <row r="223" spans="5:8" ht="15.75">
      <c r="E223" s="110"/>
      <c r="F223" s="115"/>
      <c r="G223" s="116"/>
      <c r="H223" s="117"/>
    </row>
    <row r="224" spans="5:8" ht="15.75">
      <c r="E224" s="110"/>
      <c r="F224" s="115"/>
      <c r="G224" s="116"/>
      <c r="H224" s="117"/>
    </row>
    <row r="225" spans="5:8" ht="15.75">
      <c r="E225" s="110"/>
      <c r="F225" s="115"/>
      <c r="G225" s="116"/>
      <c r="H225" s="117"/>
    </row>
    <row r="226" spans="5:8" ht="15.75">
      <c r="E226" s="110"/>
      <c r="F226" s="115"/>
      <c r="G226" s="116"/>
      <c r="H226" s="117"/>
    </row>
    <row r="227" spans="5:8" ht="15.75">
      <c r="E227" s="110"/>
      <c r="F227" s="115"/>
      <c r="G227" s="116"/>
      <c r="H227" s="117"/>
    </row>
    <row r="228" spans="5:8" ht="15.75">
      <c r="E228" s="110"/>
      <c r="F228" s="115"/>
      <c r="G228" s="116"/>
      <c r="H228" s="117"/>
    </row>
    <row r="229" spans="5:8" ht="15.75">
      <c r="E229" s="110"/>
      <c r="F229" s="115"/>
      <c r="G229" s="116"/>
      <c r="H229" s="117"/>
    </row>
    <row r="230" spans="5:8" ht="15.75">
      <c r="E230" s="110"/>
      <c r="F230" s="115"/>
      <c r="G230" s="116"/>
      <c r="H230" s="117"/>
    </row>
    <row r="231" spans="5:8" ht="15.75">
      <c r="E231" s="110"/>
      <c r="F231" s="115"/>
      <c r="G231" s="116"/>
      <c r="H231" s="117"/>
    </row>
    <row r="232" spans="5:8" ht="15.75">
      <c r="E232" s="110"/>
      <c r="F232" s="115"/>
      <c r="G232" s="116"/>
      <c r="H232" s="117"/>
    </row>
    <row r="233" spans="5:8" ht="15.75">
      <c r="E233" s="110"/>
      <c r="F233" s="115"/>
      <c r="G233" s="116"/>
      <c r="H233" s="117"/>
    </row>
    <row r="234" spans="5:8" ht="15.75">
      <c r="E234" s="110"/>
      <c r="F234" s="115"/>
      <c r="G234" s="116"/>
      <c r="H234" s="117"/>
    </row>
    <row r="235" spans="5:8" ht="15.75">
      <c r="E235" s="110"/>
      <c r="F235" s="115"/>
      <c r="G235" s="116"/>
      <c r="H235" s="117"/>
    </row>
    <row r="236" spans="5:8" ht="15.75">
      <c r="E236" s="110"/>
      <c r="F236" s="115"/>
      <c r="G236" s="116"/>
      <c r="H236" s="117"/>
    </row>
    <row r="237" spans="5:8" ht="15.75">
      <c r="E237" s="110"/>
      <c r="F237" s="115"/>
      <c r="G237" s="116"/>
      <c r="H237" s="117"/>
    </row>
    <row r="238" spans="5:8" ht="15.75">
      <c r="E238" s="110"/>
      <c r="F238" s="115"/>
      <c r="G238" s="116"/>
      <c r="H238" s="117"/>
    </row>
    <row r="239" spans="5:8" ht="15.75">
      <c r="E239" s="110"/>
      <c r="F239" s="115"/>
      <c r="G239" s="116"/>
      <c r="H239" s="117"/>
    </row>
    <row r="240" spans="5:8" ht="15.75">
      <c r="E240" s="110"/>
      <c r="F240" s="115"/>
      <c r="G240" s="116"/>
      <c r="H240" s="117"/>
    </row>
    <row r="241" spans="5:8" ht="15.75">
      <c r="E241" s="110"/>
      <c r="F241" s="115"/>
      <c r="G241" s="116"/>
      <c r="H241" s="117"/>
    </row>
    <row r="242" spans="5:8" ht="15.75">
      <c r="E242" s="110"/>
      <c r="F242" s="115"/>
      <c r="G242" s="116"/>
      <c r="H242" s="117"/>
    </row>
    <row r="243" spans="5:8" ht="15.75">
      <c r="E243" s="110"/>
      <c r="F243" s="115"/>
      <c r="G243" s="116"/>
      <c r="H243" s="117"/>
    </row>
    <row r="244" spans="5:8" ht="15.75">
      <c r="E244" s="110"/>
      <c r="F244" s="115"/>
      <c r="G244" s="116"/>
      <c r="H244" s="117"/>
    </row>
    <row r="245" spans="5:8" ht="15.75">
      <c r="E245" s="110"/>
      <c r="F245" s="115"/>
      <c r="G245" s="116"/>
      <c r="H245" s="117"/>
    </row>
    <row r="246" spans="5:8" ht="15.75">
      <c r="E246" s="110"/>
      <c r="F246" s="115"/>
      <c r="G246" s="116"/>
      <c r="H246" s="117"/>
    </row>
    <row r="247" spans="5:8" ht="15.75">
      <c r="E247" s="110"/>
      <c r="F247" s="115"/>
      <c r="G247" s="116"/>
      <c r="H247" s="117"/>
    </row>
    <row r="248" spans="5:8" ht="15.75">
      <c r="E248" s="110"/>
      <c r="F248" s="115"/>
      <c r="G248" s="116"/>
      <c r="H248" s="117"/>
    </row>
    <row r="249" spans="5:8" ht="15.75">
      <c r="E249" s="110"/>
      <c r="F249" s="115"/>
      <c r="G249" s="116"/>
      <c r="H249" s="117"/>
    </row>
    <row r="250" spans="5:8" ht="15.75">
      <c r="E250" s="110"/>
      <c r="F250" s="115"/>
      <c r="G250" s="116"/>
      <c r="H250" s="117"/>
    </row>
    <row r="251" spans="5:8" ht="15.75">
      <c r="E251" s="110"/>
      <c r="F251" s="115"/>
      <c r="G251" s="116"/>
      <c r="H251" s="117"/>
    </row>
    <row r="252" spans="5:8" ht="15.75">
      <c r="E252" s="110"/>
      <c r="F252" s="115"/>
      <c r="G252" s="116"/>
      <c r="H252" s="117"/>
    </row>
    <row r="253" spans="5:8" ht="15.75">
      <c r="E253" s="110"/>
      <c r="F253" s="115"/>
      <c r="G253" s="116"/>
      <c r="H253" s="117"/>
    </row>
    <row r="254" spans="5:8" ht="15.75">
      <c r="E254" s="110"/>
      <c r="F254" s="115"/>
      <c r="G254" s="116"/>
      <c r="H254" s="117"/>
    </row>
    <row r="255" spans="5:8" ht="15.75">
      <c r="E255" s="110"/>
      <c r="F255" s="115"/>
      <c r="G255" s="116"/>
      <c r="H255" s="117"/>
    </row>
    <row r="256" spans="5:8" ht="15.75">
      <c r="E256" s="110"/>
      <c r="F256" s="115"/>
      <c r="G256" s="116"/>
      <c r="H256" s="117"/>
    </row>
    <row r="257" spans="5:8" ht="15.75">
      <c r="E257" s="110"/>
      <c r="F257" s="115"/>
      <c r="G257" s="116"/>
      <c r="H257" s="117"/>
    </row>
    <row r="258" spans="5:8" ht="15.75">
      <c r="E258" s="110"/>
      <c r="F258" s="115"/>
      <c r="G258" s="116"/>
      <c r="H258" s="117"/>
    </row>
    <row r="259" spans="5:8" ht="15.75">
      <c r="E259" s="110"/>
      <c r="F259" s="115"/>
      <c r="G259" s="116"/>
      <c r="H259" s="117"/>
    </row>
    <row r="260" spans="5:8" ht="15.75">
      <c r="E260" s="110"/>
      <c r="F260" s="115"/>
      <c r="G260" s="116"/>
      <c r="H260" s="117"/>
    </row>
    <row r="261" spans="5:8" ht="15.75">
      <c r="E261" s="110"/>
      <c r="F261" s="115"/>
      <c r="G261" s="116"/>
      <c r="H261" s="117"/>
    </row>
    <row r="262" spans="5:8" ht="15.75">
      <c r="E262" s="110"/>
      <c r="F262" s="115"/>
      <c r="G262" s="116"/>
      <c r="H262" s="117"/>
    </row>
    <row r="263" spans="5:8" ht="15.75">
      <c r="E263" s="110"/>
      <c r="F263" s="115"/>
      <c r="G263" s="116"/>
      <c r="H263" s="117"/>
    </row>
    <row r="264" spans="5:8" ht="15.75">
      <c r="E264" s="110"/>
      <c r="F264" s="115"/>
      <c r="G264" s="116"/>
      <c r="H264" s="117"/>
    </row>
    <row r="265" spans="5:8" ht="15.75">
      <c r="E265" s="110"/>
      <c r="F265" s="115"/>
      <c r="G265" s="116"/>
      <c r="H265" s="117"/>
    </row>
    <row r="266" spans="5:8" ht="15.75">
      <c r="E266" s="110"/>
      <c r="F266" s="115"/>
      <c r="G266" s="116"/>
      <c r="H266" s="117"/>
    </row>
    <row r="267" spans="5:8" ht="15.75">
      <c r="E267" s="110"/>
      <c r="F267" s="115"/>
      <c r="G267" s="116"/>
      <c r="H267" s="117"/>
    </row>
    <row r="268" spans="5:8" ht="15.75">
      <c r="E268" s="110"/>
      <c r="F268" s="115"/>
      <c r="G268" s="116"/>
      <c r="H268" s="117"/>
    </row>
    <row r="269" spans="5:8" ht="15.75">
      <c r="E269" s="110"/>
      <c r="F269" s="115"/>
      <c r="G269" s="116"/>
      <c r="H269" s="117"/>
    </row>
    <row r="270" spans="5:8" ht="15.75">
      <c r="E270" s="110"/>
      <c r="F270" s="115"/>
      <c r="G270" s="116"/>
      <c r="H270" s="117"/>
    </row>
    <row r="271" spans="5:8" ht="15.75">
      <c r="E271" s="110"/>
      <c r="F271" s="115"/>
      <c r="G271" s="116"/>
      <c r="H271" s="117"/>
    </row>
    <row r="272" spans="5:8" ht="15.75">
      <c r="E272" s="110"/>
      <c r="F272" s="115"/>
      <c r="G272" s="116"/>
      <c r="H272" s="117"/>
    </row>
    <row r="273" spans="5:8" ht="15.75">
      <c r="E273" s="110"/>
      <c r="F273" s="115"/>
      <c r="G273" s="116"/>
      <c r="H273" s="117"/>
    </row>
    <row r="274" spans="5:8" ht="15.75">
      <c r="E274" s="110"/>
      <c r="F274" s="115"/>
      <c r="G274" s="116"/>
      <c r="H274" s="117"/>
    </row>
    <row r="275" spans="5:8" ht="15.75">
      <c r="E275" s="110"/>
      <c r="F275" s="115"/>
      <c r="G275" s="116"/>
      <c r="H275" s="117"/>
    </row>
    <row r="276" spans="5:8" ht="15.75">
      <c r="E276" s="110"/>
      <c r="F276" s="115"/>
      <c r="G276" s="116"/>
      <c r="H276" s="117"/>
    </row>
    <row r="277" spans="5:8" ht="15.75">
      <c r="E277" s="110"/>
      <c r="F277" s="115"/>
      <c r="G277" s="116"/>
      <c r="H277" s="117"/>
    </row>
    <row r="278" spans="5:8" ht="15.75">
      <c r="E278" s="110"/>
      <c r="F278" s="115"/>
      <c r="G278" s="116"/>
      <c r="H278" s="117"/>
    </row>
    <row r="279" spans="5:8" ht="15.75">
      <c r="E279" s="110"/>
      <c r="F279" s="115"/>
      <c r="G279" s="116"/>
      <c r="H279" s="117"/>
    </row>
    <row r="280" spans="5:8" ht="15.75">
      <c r="E280" s="110"/>
      <c r="F280" s="115"/>
      <c r="G280" s="116"/>
      <c r="H280" s="117"/>
    </row>
    <row r="281" spans="5:8" ht="15.75">
      <c r="E281" s="110"/>
      <c r="F281" s="115"/>
      <c r="G281" s="116"/>
      <c r="H281" s="117"/>
    </row>
    <row r="282" spans="5:8" ht="15.75">
      <c r="E282" s="110"/>
      <c r="F282" s="115"/>
      <c r="G282" s="116"/>
      <c r="H282" s="117"/>
    </row>
    <row r="283" spans="5:8" ht="15.75">
      <c r="E283" s="110"/>
      <c r="F283" s="115"/>
      <c r="G283" s="116"/>
      <c r="H283" s="117"/>
    </row>
    <row r="284" spans="5:8" ht="15.75">
      <c r="E284" s="110"/>
      <c r="F284" s="115"/>
      <c r="G284" s="116"/>
      <c r="H284" s="117"/>
    </row>
    <row r="285" spans="5:8" ht="15.75">
      <c r="E285" s="110"/>
      <c r="F285" s="115"/>
      <c r="G285" s="116"/>
      <c r="H285" s="117"/>
    </row>
    <row r="286" spans="5:8" ht="15.75">
      <c r="E286" s="110"/>
      <c r="F286" s="115"/>
      <c r="G286" s="116"/>
      <c r="H286" s="117"/>
    </row>
    <row r="287" spans="5:8" ht="15.75">
      <c r="E287" s="110"/>
      <c r="F287" s="115"/>
      <c r="G287" s="116"/>
      <c r="H287" s="117"/>
    </row>
    <row r="288" spans="5:8" ht="15.75">
      <c r="E288" s="110"/>
      <c r="F288" s="115"/>
      <c r="G288" s="116"/>
      <c r="H288" s="117"/>
    </row>
    <row r="289" spans="5:8" ht="15.75">
      <c r="E289" s="110"/>
      <c r="F289" s="115"/>
      <c r="G289" s="116"/>
      <c r="H289" s="117"/>
    </row>
    <row r="290" spans="5:8" ht="15.75">
      <c r="E290" s="110"/>
      <c r="F290" s="115"/>
      <c r="G290" s="116"/>
      <c r="H290" s="117"/>
    </row>
    <row r="291" spans="5:8" ht="15.75">
      <c r="E291" s="110"/>
      <c r="F291" s="115"/>
      <c r="G291" s="116"/>
      <c r="H291" s="117"/>
    </row>
    <row r="292" spans="5:8" ht="15.75">
      <c r="E292" s="110"/>
      <c r="F292" s="115"/>
      <c r="G292" s="116"/>
      <c r="H292" s="117"/>
    </row>
    <row r="293" spans="5:8" ht="15.75">
      <c r="E293" s="110"/>
      <c r="F293" s="115"/>
      <c r="G293" s="116"/>
      <c r="H293" s="117"/>
    </row>
    <row r="294" spans="5:8" ht="15.75">
      <c r="E294" s="110"/>
      <c r="F294" s="115"/>
      <c r="G294" s="116"/>
      <c r="H294" s="117"/>
    </row>
    <row r="295" spans="5:8" ht="15.75">
      <c r="E295" s="110"/>
      <c r="F295" s="115"/>
      <c r="G295" s="116"/>
      <c r="H295" s="117"/>
    </row>
    <row r="296" spans="5:8" ht="15.75">
      <c r="E296" s="110"/>
      <c r="F296" s="115"/>
      <c r="G296" s="116"/>
      <c r="H296" s="117"/>
    </row>
    <row r="297" spans="5:8" ht="15.75">
      <c r="E297" s="110"/>
      <c r="F297" s="115"/>
      <c r="G297" s="116"/>
      <c r="H297" s="117"/>
    </row>
    <row r="298" spans="5:8" ht="15.75">
      <c r="E298" s="110"/>
      <c r="F298" s="115"/>
      <c r="G298" s="116"/>
      <c r="H298" s="117"/>
    </row>
    <row r="299" spans="5:8" ht="15.75">
      <c r="E299" s="110"/>
      <c r="F299" s="115"/>
      <c r="G299" s="116"/>
      <c r="H299" s="117"/>
    </row>
    <row r="300" spans="5:8" ht="15.75">
      <c r="E300" s="110"/>
      <c r="F300" s="115"/>
      <c r="G300" s="116"/>
      <c r="H300" s="117"/>
    </row>
    <row r="301" spans="5:8" ht="15.75">
      <c r="E301" s="110"/>
      <c r="F301" s="115"/>
      <c r="G301" s="116"/>
      <c r="H301" s="117"/>
    </row>
    <row r="302" spans="5:8" ht="15.75">
      <c r="E302" s="110"/>
      <c r="F302" s="115"/>
      <c r="G302" s="116"/>
      <c r="H302" s="117"/>
    </row>
    <row r="303" spans="5:8" ht="15.75">
      <c r="E303" s="110"/>
      <c r="F303" s="115"/>
      <c r="G303" s="116"/>
      <c r="H303" s="117"/>
    </row>
    <row r="304" spans="5:8" ht="15.75">
      <c r="E304" s="110"/>
      <c r="F304" s="115"/>
      <c r="G304" s="116"/>
      <c r="H304" s="117"/>
    </row>
    <row r="305" spans="5:8" ht="15.75">
      <c r="E305" s="110"/>
      <c r="F305" s="115"/>
      <c r="G305" s="116"/>
      <c r="H305" s="117"/>
    </row>
    <row r="306" spans="5:8" ht="15.75">
      <c r="E306" s="110"/>
      <c r="F306" s="115"/>
      <c r="G306" s="116"/>
      <c r="H306" s="117"/>
    </row>
    <row r="307" spans="5:8" ht="15.75">
      <c r="E307" s="110"/>
      <c r="F307" s="115"/>
      <c r="G307" s="116"/>
      <c r="H307" s="117"/>
    </row>
    <row r="308" spans="5:8" ht="15.75">
      <c r="E308" s="110"/>
      <c r="F308" s="115"/>
      <c r="G308" s="116"/>
      <c r="H308" s="117"/>
    </row>
    <row r="309" spans="5:8" ht="15.75">
      <c r="E309" s="110"/>
      <c r="F309" s="115"/>
      <c r="G309" s="116"/>
      <c r="H309" s="117"/>
    </row>
    <row r="310" spans="5:8" ht="15.75">
      <c r="E310" s="110"/>
      <c r="F310" s="115"/>
      <c r="G310" s="116"/>
      <c r="H310" s="117"/>
    </row>
    <row r="311" spans="5:8" ht="15.75">
      <c r="E311" s="110"/>
      <c r="F311" s="115"/>
      <c r="G311" s="116"/>
      <c r="H311" s="117"/>
    </row>
    <row r="312" spans="5:8" ht="15.75">
      <c r="E312" s="110"/>
      <c r="F312" s="115"/>
      <c r="G312" s="116"/>
      <c r="H312" s="117"/>
    </row>
    <row r="313" spans="5:8" ht="15.75">
      <c r="E313" s="110"/>
      <c r="F313" s="115"/>
      <c r="G313" s="116"/>
      <c r="H313" s="117"/>
    </row>
    <row r="314" spans="5:8" ht="15.75">
      <c r="E314" s="110"/>
      <c r="F314" s="115"/>
      <c r="G314" s="116"/>
      <c r="H314" s="117"/>
    </row>
    <row r="315" spans="5:8" ht="15.75">
      <c r="E315" s="110"/>
      <c r="F315" s="115"/>
      <c r="G315" s="116"/>
      <c r="H315" s="117"/>
    </row>
    <row r="316" spans="5:8" ht="15.75">
      <c r="E316" s="110"/>
      <c r="F316" s="115"/>
      <c r="G316" s="116"/>
      <c r="H316" s="117"/>
    </row>
    <row r="317" spans="5:8" ht="15.75">
      <c r="E317" s="110"/>
      <c r="F317" s="115"/>
      <c r="G317" s="116"/>
      <c r="H317" s="117"/>
    </row>
    <row r="318" spans="5:8" ht="15.75">
      <c r="E318" s="110"/>
      <c r="F318" s="115"/>
      <c r="G318" s="116"/>
      <c r="H318" s="117"/>
    </row>
    <row r="319" spans="5:8" ht="15.75">
      <c r="E319" s="110"/>
      <c r="F319" s="115"/>
      <c r="G319" s="116"/>
      <c r="H319" s="117"/>
    </row>
    <row r="320" spans="5:8" ht="15.75">
      <c r="E320" s="110"/>
      <c r="F320" s="115"/>
      <c r="G320" s="116"/>
      <c r="H320" s="117"/>
    </row>
    <row r="321" spans="5:8" ht="15.75">
      <c r="E321" s="110"/>
      <c r="F321" s="115"/>
      <c r="G321" s="116"/>
      <c r="H321" s="117"/>
    </row>
    <row r="322" spans="5:8" ht="15.75">
      <c r="E322" s="110"/>
      <c r="F322" s="115"/>
      <c r="G322" s="116"/>
      <c r="H322" s="117"/>
    </row>
    <row r="323" spans="5:8" ht="15.75">
      <c r="E323" s="110"/>
      <c r="F323" s="115"/>
      <c r="G323" s="116"/>
      <c r="H323" s="117"/>
    </row>
    <row r="324" spans="5:8" ht="15.75">
      <c r="E324" s="110"/>
      <c r="F324" s="115"/>
      <c r="G324" s="116"/>
      <c r="H324" s="117"/>
    </row>
    <row r="325" spans="5:8" ht="15.75">
      <c r="E325" s="110"/>
      <c r="F325" s="115"/>
      <c r="G325" s="116"/>
      <c r="H325" s="117"/>
    </row>
    <row r="326" spans="5:8" ht="15.75">
      <c r="E326" s="110"/>
      <c r="F326" s="115"/>
      <c r="G326" s="116"/>
      <c r="H326" s="117"/>
    </row>
    <row r="327" spans="5:8" ht="15.75">
      <c r="E327" s="110"/>
      <c r="F327" s="115"/>
      <c r="G327" s="116"/>
      <c r="H327" s="117"/>
    </row>
    <row r="328" spans="5:8" ht="15.75">
      <c r="E328" s="110"/>
      <c r="F328" s="115"/>
      <c r="G328" s="116"/>
      <c r="H328" s="117"/>
    </row>
    <row r="329" spans="5:8" ht="15.75">
      <c r="E329" s="110"/>
      <c r="F329" s="115"/>
      <c r="G329" s="116"/>
      <c r="H329" s="117"/>
    </row>
    <row r="330" spans="5:8" ht="15.75">
      <c r="E330" s="110"/>
      <c r="F330" s="115"/>
      <c r="G330" s="116"/>
      <c r="H330" s="117"/>
    </row>
    <row r="331" spans="5:8" ht="15.75">
      <c r="E331" s="110"/>
      <c r="F331" s="115"/>
      <c r="G331" s="116"/>
      <c r="H331" s="117"/>
    </row>
    <row r="332" spans="5:8" ht="15.75">
      <c r="E332" s="110"/>
      <c r="F332" s="115"/>
      <c r="G332" s="116"/>
      <c r="H332" s="117"/>
    </row>
    <row r="333" spans="5:8" ht="15.75">
      <c r="E333" s="110"/>
      <c r="F333" s="115"/>
      <c r="G333" s="116"/>
      <c r="H333" s="117"/>
    </row>
    <row r="334" spans="5:8" ht="15.75">
      <c r="E334" s="110"/>
      <c r="F334" s="115"/>
      <c r="G334" s="116"/>
      <c r="H334" s="117"/>
    </row>
    <row r="335" spans="5:8" ht="15.75">
      <c r="E335" s="110"/>
      <c r="F335" s="115"/>
      <c r="G335" s="116"/>
      <c r="H335" s="117"/>
    </row>
    <row r="336" spans="5:8" ht="15.75">
      <c r="E336" s="110"/>
      <c r="F336" s="115"/>
      <c r="G336" s="116"/>
      <c r="H336" s="117"/>
    </row>
    <row r="337" spans="5:8" ht="15.75">
      <c r="E337" s="110"/>
      <c r="F337" s="115"/>
      <c r="G337" s="116"/>
      <c r="H337" s="117"/>
    </row>
    <row r="338" spans="5:8" ht="15.75">
      <c r="E338" s="110"/>
      <c r="F338" s="115"/>
      <c r="G338" s="116"/>
      <c r="H338" s="117"/>
    </row>
    <row r="339" spans="5:8" ht="15.75">
      <c r="E339" s="110"/>
      <c r="F339" s="115"/>
      <c r="G339" s="116"/>
      <c r="H339" s="117"/>
    </row>
    <row r="340" spans="5:8" ht="15.75">
      <c r="E340" s="110"/>
      <c r="F340" s="115"/>
      <c r="G340" s="116"/>
      <c r="H340" s="117"/>
    </row>
    <row r="341" spans="5:8" ht="15.75">
      <c r="E341" s="110"/>
      <c r="F341" s="115"/>
      <c r="G341" s="116"/>
      <c r="H341" s="117"/>
    </row>
    <row r="342" spans="5:8" ht="15.75">
      <c r="E342" s="110"/>
      <c r="F342" s="115"/>
      <c r="G342" s="116"/>
      <c r="H342" s="117"/>
    </row>
    <row r="343" spans="5:8" ht="15.75">
      <c r="E343" s="110"/>
      <c r="F343" s="115"/>
      <c r="G343" s="116"/>
      <c r="H343" s="117"/>
    </row>
    <row r="344" spans="5:8" ht="15.75">
      <c r="E344" s="110"/>
      <c r="F344" s="115"/>
      <c r="G344" s="116"/>
      <c r="H344" s="117"/>
    </row>
    <row r="345" spans="5:8" ht="15.75">
      <c r="E345" s="110"/>
      <c r="F345" s="115"/>
      <c r="G345" s="116"/>
      <c r="H345" s="117"/>
    </row>
    <row r="346" spans="5:8" ht="15.75">
      <c r="E346" s="110"/>
      <c r="F346" s="115"/>
      <c r="G346" s="116"/>
      <c r="H346" s="117"/>
    </row>
    <row r="347" spans="5:8" ht="15.75">
      <c r="E347" s="110"/>
      <c r="F347" s="115"/>
      <c r="G347" s="116"/>
      <c r="H347" s="117"/>
    </row>
    <row r="348" spans="5:8" ht="15.75">
      <c r="E348" s="110"/>
      <c r="F348" s="115"/>
      <c r="G348" s="116"/>
      <c r="H348" s="117"/>
    </row>
    <row r="349" spans="5:8" ht="15.75">
      <c r="E349" s="110"/>
      <c r="F349" s="115"/>
      <c r="G349" s="116"/>
      <c r="H349" s="117"/>
    </row>
    <row r="350" spans="5:8" ht="15.75">
      <c r="E350" s="110"/>
      <c r="F350" s="115"/>
      <c r="G350" s="116"/>
      <c r="H350" s="117"/>
    </row>
    <row r="351" spans="5:8" ht="15.75">
      <c r="E351" s="110"/>
      <c r="F351" s="115"/>
      <c r="G351" s="116"/>
      <c r="H351" s="117"/>
    </row>
    <row r="352" spans="5:8" ht="15.75">
      <c r="E352" s="110"/>
      <c r="F352" s="115"/>
      <c r="G352" s="116"/>
      <c r="H352" s="117"/>
    </row>
    <row r="353" spans="5:8" ht="15.75">
      <c r="E353" s="110"/>
      <c r="F353" s="115"/>
      <c r="G353" s="116"/>
      <c r="H353" s="117"/>
    </row>
    <row r="354" spans="5:8" ht="15.75">
      <c r="E354" s="110"/>
      <c r="F354" s="115"/>
      <c r="G354" s="116"/>
      <c r="H354" s="117"/>
    </row>
    <row r="355" spans="5:8" ht="15.75">
      <c r="E355" s="110"/>
      <c r="F355" s="115"/>
      <c r="G355" s="116"/>
      <c r="H355" s="117"/>
    </row>
    <row r="356" spans="5:8" ht="15.75">
      <c r="E356" s="110"/>
      <c r="F356" s="115"/>
      <c r="G356" s="116"/>
      <c r="H356" s="117"/>
    </row>
    <row r="357" spans="5:8" ht="15.75">
      <c r="E357" s="110"/>
      <c r="F357" s="115"/>
      <c r="G357" s="116"/>
      <c r="H357" s="117"/>
    </row>
    <row r="358" spans="5:8" ht="15.75">
      <c r="E358" s="110"/>
      <c r="F358" s="115"/>
      <c r="G358" s="116"/>
      <c r="H358" s="117"/>
    </row>
    <row r="359" spans="5:8" ht="15.75">
      <c r="E359" s="110"/>
      <c r="F359" s="115"/>
      <c r="G359" s="116"/>
      <c r="H359" s="117"/>
    </row>
    <row r="360" spans="5:8" ht="15.75">
      <c r="E360" s="110"/>
      <c r="F360" s="115"/>
      <c r="G360" s="116"/>
      <c r="H360" s="117"/>
    </row>
    <row r="361" spans="5:8" ht="15.75">
      <c r="E361" s="110"/>
      <c r="F361" s="115"/>
      <c r="G361" s="116"/>
      <c r="H361" s="117"/>
    </row>
    <row r="362" spans="5:8" ht="15.75">
      <c r="E362" s="110"/>
      <c r="F362" s="115"/>
      <c r="G362" s="116"/>
      <c r="H362" s="117"/>
    </row>
    <row r="363" spans="5:8" ht="15.75">
      <c r="E363" s="110"/>
      <c r="F363" s="115"/>
      <c r="G363" s="116"/>
      <c r="H363" s="117"/>
    </row>
    <row r="364" spans="5:8" ht="15.75">
      <c r="E364" s="110"/>
      <c r="F364" s="115"/>
      <c r="G364" s="116"/>
      <c r="H364" s="117"/>
    </row>
    <row r="365" spans="5:8" ht="15.75">
      <c r="E365" s="110"/>
      <c r="F365" s="115"/>
      <c r="G365" s="116"/>
      <c r="H365" s="117"/>
    </row>
    <row r="366" spans="5:8" ht="15.75">
      <c r="E366" s="110"/>
      <c r="F366" s="115"/>
      <c r="G366" s="116"/>
      <c r="H366" s="117"/>
    </row>
    <row r="367" spans="5:8" ht="15.75">
      <c r="E367" s="110"/>
      <c r="F367" s="115"/>
      <c r="G367" s="116"/>
      <c r="H367" s="117"/>
    </row>
    <row r="368" spans="5:8" ht="15.75">
      <c r="E368" s="110"/>
      <c r="F368" s="115"/>
      <c r="G368" s="116"/>
      <c r="H368" s="117"/>
    </row>
    <row r="369" spans="5:8" ht="15.75">
      <c r="E369" s="110"/>
      <c r="F369" s="115"/>
      <c r="G369" s="116"/>
      <c r="H369" s="117"/>
    </row>
    <row r="370" spans="5:8" ht="15.75">
      <c r="E370" s="110"/>
      <c r="F370" s="115"/>
      <c r="G370" s="116"/>
      <c r="H370" s="117"/>
    </row>
    <row r="371" spans="5:8" ht="15.75">
      <c r="E371" s="110"/>
      <c r="F371" s="115"/>
      <c r="G371" s="116"/>
      <c r="H371" s="117"/>
    </row>
    <row r="372" spans="5:8" ht="15.75">
      <c r="E372" s="110"/>
      <c r="F372" s="115"/>
      <c r="G372" s="116"/>
      <c r="H372" s="117"/>
    </row>
    <row r="373" spans="5:8" ht="15.75">
      <c r="E373" s="110"/>
      <c r="F373" s="115"/>
      <c r="G373" s="116"/>
      <c r="H373" s="117"/>
    </row>
    <row r="374" spans="5:8" ht="15.75">
      <c r="E374" s="110"/>
      <c r="F374" s="115"/>
      <c r="G374" s="116"/>
      <c r="H374" s="117"/>
    </row>
    <row r="375" spans="5:8" ht="15.75">
      <c r="E375" s="110"/>
      <c r="F375" s="115"/>
      <c r="G375" s="116"/>
      <c r="H375" s="117"/>
    </row>
    <row r="376" spans="5:8" ht="15.75">
      <c r="E376" s="110"/>
      <c r="F376" s="115"/>
      <c r="G376" s="116"/>
      <c r="H376" s="117"/>
    </row>
    <row r="377" spans="5:8" ht="15.75">
      <c r="E377" s="110"/>
      <c r="F377" s="115"/>
      <c r="G377" s="116"/>
      <c r="H377" s="117"/>
    </row>
    <row r="378" spans="5:8" ht="15.75">
      <c r="E378" s="110"/>
      <c r="F378" s="115"/>
      <c r="G378" s="116"/>
      <c r="H378" s="117"/>
    </row>
    <row r="379" spans="5:8" ht="15.75">
      <c r="E379" s="110"/>
      <c r="F379" s="115"/>
      <c r="G379" s="116"/>
      <c r="H379" s="117"/>
    </row>
    <row r="380" spans="5:8" ht="15.75">
      <c r="E380" s="110"/>
      <c r="F380" s="115"/>
      <c r="G380" s="116"/>
      <c r="H380" s="117"/>
    </row>
    <row r="381" spans="5:8" ht="15.75">
      <c r="E381" s="110"/>
      <c r="F381" s="115"/>
      <c r="G381" s="116"/>
      <c r="H381" s="117"/>
    </row>
    <row r="382" spans="5:8" ht="15.75">
      <c r="E382" s="110"/>
      <c r="F382" s="115"/>
      <c r="G382" s="116"/>
      <c r="H382" s="117"/>
    </row>
    <row r="383" spans="5:8" ht="15.75">
      <c r="E383" s="110"/>
      <c r="F383" s="115"/>
      <c r="G383" s="116"/>
      <c r="H383" s="117"/>
    </row>
    <row r="384" spans="5:8" ht="15.75">
      <c r="E384" s="110"/>
      <c r="F384" s="115"/>
      <c r="G384" s="116"/>
      <c r="H384" s="117"/>
    </row>
    <row r="385" spans="5:8" ht="15.75">
      <c r="E385" s="110"/>
      <c r="F385" s="115"/>
      <c r="G385" s="116"/>
      <c r="H385" s="117"/>
    </row>
    <row r="386" spans="5:8" ht="15.75">
      <c r="E386" s="110"/>
      <c r="F386" s="115"/>
      <c r="G386" s="116"/>
      <c r="H386" s="117"/>
    </row>
    <row r="387" spans="5:8" ht="15.75">
      <c r="E387" s="110"/>
      <c r="F387" s="115"/>
      <c r="G387" s="116"/>
      <c r="H387" s="117"/>
    </row>
    <row r="388" spans="5:8" ht="15.75">
      <c r="E388" s="110"/>
      <c r="F388" s="115"/>
      <c r="G388" s="116"/>
      <c r="H388" s="117"/>
    </row>
    <row r="389" spans="5:8" ht="15.75">
      <c r="E389" s="110"/>
      <c r="F389" s="115"/>
      <c r="G389" s="116"/>
      <c r="H389" s="117"/>
    </row>
    <row r="390" spans="5:8" ht="15.75">
      <c r="E390" s="110"/>
      <c r="F390" s="115"/>
      <c r="G390" s="116"/>
      <c r="H390" s="117"/>
    </row>
    <row r="391" spans="5:8" ht="15.75">
      <c r="E391" s="110"/>
      <c r="F391" s="115"/>
      <c r="G391" s="116"/>
      <c r="H391" s="117"/>
    </row>
    <row r="392" spans="5:8" ht="15.75">
      <c r="E392" s="110"/>
      <c r="F392" s="115"/>
      <c r="G392" s="116"/>
      <c r="H392" s="117"/>
    </row>
    <row r="393" spans="5:8" ht="15.75">
      <c r="E393" s="110"/>
      <c r="F393" s="115"/>
      <c r="G393" s="116"/>
      <c r="H393" s="117"/>
    </row>
    <row r="394" spans="5:8" ht="15.75">
      <c r="E394" s="110"/>
      <c r="F394" s="115"/>
      <c r="G394" s="116"/>
      <c r="H394" s="117"/>
    </row>
    <row r="395" spans="5:8" ht="15.75">
      <c r="E395" s="110"/>
      <c r="F395" s="115"/>
      <c r="G395" s="116"/>
      <c r="H395" s="117"/>
    </row>
    <row r="396" spans="5:8" ht="15.75">
      <c r="E396" s="110"/>
      <c r="F396" s="115"/>
      <c r="G396" s="116"/>
      <c r="H396" s="117"/>
    </row>
    <row r="397" spans="5:8" ht="15.75">
      <c r="E397" s="110"/>
      <c r="F397" s="115"/>
      <c r="G397" s="116"/>
      <c r="H397" s="117"/>
    </row>
    <row r="398" spans="5:8" ht="15.75">
      <c r="E398" s="110"/>
      <c r="F398" s="115"/>
      <c r="G398" s="116"/>
      <c r="H398" s="117"/>
    </row>
    <row r="399" spans="5:8" ht="15.75">
      <c r="E399" s="110"/>
      <c r="F399" s="115"/>
      <c r="G399" s="116"/>
      <c r="H399" s="117"/>
    </row>
    <row r="400" spans="5:8" ht="15.75">
      <c r="E400" s="110"/>
      <c r="F400" s="115"/>
      <c r="G400" s="116"/>
      <c r="H400" s="117"/>
    </row>
    <row r="401" spans="5:8" ht="15.75">
      <c r="E401" s="110"/>
      <c r="F401" s="115"/>
      <c r="G401" s="116"/>
      <c r="H401" s="117"/>
    </row>
    <row r="402" spans="5:8" ht="15.75">
      <c r="E402" s="110"/>
      <c r="F402" s="115"/>
      <c r="G402" s="116"/>
      <c r="H402" s="117"/>
    </row>
    <row r="403" spans="5:8" ht="15.75">
      <c r="E403" s="110"/>
      <c r="F403" s="115"/>
      <c r="G403" s="116"/>
      <c r="H403" s="117"/>
    </row>
    <row r="404" spans="5:8" ht="15.75">
      <c r="E404" s="110"/>
      <c r="F404" s="115"/>
      <c r="G404" s="116"/>
      <c r="H404" s="117"/>
    </row>
    <row r="405" spans="5:8" ht="15.75">
      <c r="E405" s="110"/>
      <c r="F405" s="115"/>
      <c r="G405" s="116"/>
      <c r="H405" s="117"/>
    </row>
    <row r="406" spans="5:8" ht="15.75">
      <c r="E406" s="110"/>
      <c r="F406" s="115"/>
      <c r="G406" s="116"/>
      <c r="H406" s="117"/>
    </row>
    <row r="407" spans="5:8" ht="15.75">
      <c r="E407" s="110"/>
      <c r="F407" s="115"/>
      <c r="G407" s="116"/>
      <c r="H407" s="117"/>
    </row>
    <row r="408" spans="5:8" ht="15.75">
      <c r="E408" s="110"/>
      <c r="F408" s="115"/>
      <c r="G408" s="116"/>
      <c r="H408" s="117"/>
    </row>
    <row r="409" spans="5:8" ht="15.75">
      <c r="E409" s="110"/>
      <c r="F409" s="115"/>
      <c r="G409" s="116"/>
      <c r="H409" s="117"/>
    </row>
    <row r="410" spans="5:8" ht="15.75">
      <c r="E410" s="110"/>
      <c r="F410" s="115"/>
      <c r="G410" s="116"/>
      <c r="H410" s="117"/>
    </row>
    <row r="411" spans="5:8" ht="15.75">
      <c r="E411" s="110"/>
      <c r="F411" s="115"/>
      <c r="G411" s="116"/>
      <c r="H411" s="117"/>
    </row>
    <row r="412" spans="5:8" ht="15.75">
      <c r="E412" s="110"/>
      <c r="F412" s="115"/>
      <c r="G412" s="116"/>
      <c r="H412" s="117"/>
    </row>
    <row r="413" spans="5:8" ht="15.75">
      <c r="E413" s="110"/>
      <c r="F413" s="115"/>
      <c r="G413" s="116"/>
      <c r="H413" s="117"/>
    </row>
    <row r="414" spans="5:8" ht="15.75">
      <c r="E414" s="110"/>
      <c r="F414" s="115"/>
      <c r="G414" s="116"/>
      <c r="H414" s="117"/>
    </row>
    <row r="415" spans="5:8" ht="15.75">
      <c r="E415" s="110"/>
      <c r="F415" s="115"/>
      <c r="G415" s="116"/>
      <c r="H415" s="117"/>
    </row>
    <row r="416" spans="5:8" ht="15.75">
      <c r="E416" s="110"/>
      <c r="F416" s="115"/>
      <c r="G416" s="116"/>
      <c r="H416" s="117"/>
    </row>
    <row r="417" spans="5:8" ht="15.75">
      <c r="E417" s="110"/>
      <c r="F417" s="115"/>
      <c r="G417" s="116"/>
      <c r="H417" s="117"/>
    </row>
    <row r="418" spans="5:8" ht="15.75">
      <c r="E418" s="110"/>
      <c r="F418" s="115"/>
      <c r="G418" s="116"/>
      <c r="H418" s="117"/>
    </row>
    <row r="419" spans="5:8" ht="15.75">
      <c r="E419" s="110"/>
      <c r="F419" s="115"/>
      <c r="G419" s="116"/>
      <c r="H419" s="117"/>
    </row>
    <row r="420" spans="5:8" ht="15.75">
      <c r="E420" s="110"/>
      <c r="F420" s="115"/>
      <c r="G420" s="116"/>
      <c r="H420" s="117"/>
    </row>
    <row r="421" spans="5:8" ht="15.75">
      <c r="E421" s="110"/>
      <c r="F421" s="115"/>
      <c r="G421" s="116"/>
      <c r="H421" s="117"/>
    </row>
    <row r="422" spans="5:8" ht="15.75">
      <c r="E422" s="110"/>
      <c r="F422" s="115"/>
      <c r="G422" s="116"/>
      <c r="H422" s="117"/>
    </row>
    <row r="423" spans="5:8" ht="15.75">
      <c r="E423" s="110"/>
      <c r="F423" s="115"/>
      <c r="G423" s="116"/>
      <c r="H423" s="117"/>
    </row>
    <row r="424" spans="5:8" ht="15.75">
      <c r="E424" s="110"/>
      <c r="F424" s="115"/>
      <c r="G424" s="116"/>
      <c r="H424" s="117"/>
    </row>
    <row r="425" spans="5:8" ht="15.75">
      <c r="E425" s="110"/>
      <c r="F425" s="115"/>
      <c r="G425" s="116"/>
      <c r="H425" s="117"/>
    </row>
    <row r="426" spans="5:8" ht="15.75">
      <c r="E426" s="110"/>
      <c r="F426" s="115"/>
      <c r="G426" s="116"/>
      <c r="H426" s="117"/>
    </row>
    <row r="427" spans="5:8" ht="15.75">
      <c r="E427" s="110"/>
      <c r="F427" s="115"/>
      <c r="G427" s="116"/>
      <c r="H427" s="117"/>
    </row>
    <row r="428" spans="5:8" ht="15.75">
      <c r="E428" s="110"/>
      <c r="F428" s="115"/>
      <c r="G428" s="116"/>
      <c r="H428" s="117"/>
    </row>
    <row r="429" spans="5:8" ht="15.75">
      <c r="E429" s="110"/>
      <c r="F429" s="115"/>
      <c r="G429" s="116"/>
      <c r="H429" s="117"/>
    </row>
    <row r="430" spans="5:8" ht="15.75">
      <c r="E430" s="110"/>
      <c r="F430" s="115"/>
      <c r="G430" s="116"/>
      <c r="H430" s="117"/>
    </row>
    <row r="431" spans="5:8" ht="15.75">
      <c r="E431" s="110"/>
      <c r="F431" s="115"/>
      <c r="G431" s="116"/>
      <c r="H431" s="117"/>
    </row>
    <row r="432" spans="5:8" ht="15.75">
      <c r="E432" s="110"/>
      <c r="F432" s="115"/>
      <c r="G432" s="116"/>
      <c r="H432" s="117"/>
    </row>
    <row r="433" spans="5:8" ht="15.75">
      <c r="E433" s="110"/>
      <c r="F433" s="115"/>
      <c r="G433" s="116"/>
      <c r="H433" s="117"/>
    </row>
    <row r="434" spans="5:8" ht="15.75">
      <c r="E434" s="110"/>
      <c r="F434" s="115"/>
      <c r="G434" s="116"/>
      <c r="H434" s="117"/>
    </row>
    <row r="435" spans="5:8" ht="15.75">
      <c r="E435" s="110"/>
      <c r="F435" s="115"/>
      <c r="G435" s="116"/>
      <c r="H435" s="117"/>
    </row>
    <row r="436" spans="5:8" ht="15.75">
      <c r="E436" s="110"/>
      <c r="F436" s="115"/>
      <c r="G436" s="116"/>
      <c r="H436" s="117"/>
    </row>
    <row r="437" spans="5:8" ht="15.75">
      <c r="E437" s="110"/>
      <c r="F437" s="115"/>
      <c r="G437" s="116"/>
      <c r="H437" s="117"/>
    </row>
    <row r="438" spans="5:8" ht="15.75">
      <c r="E438" s="110"/>
      <c r="F438" s="115"/>
      <c r="G438" s="116"/>
      <c r="H438" s="117"/>
    </row>
    <row r="439" spans="5:8" ht="15.75">
      <c r="E439" s="110"/>
      <c r="F439" s="115"/>
      <c r="G439" s="116"/>
      <c r="H439" s="117"/>
    </row>
    <row r="440" spans="5:8" ht="15.75">
      <c r="E440" s="110"/>
      <c r="F440" s="115"/>
      <c r="G440" s="116"/>
      <c r="H440" s="117"/>
    </row>
    <row r="441" spans="5:8" ht="15.75">
      <c r="E441" s="110"/>
      <c r="F441" s="115"/>
      <c r="G441" s="116"/>
      <c r="H441" s="117"/>
    </row>
    <row r="442" spans="5:8" ht="15.75">
      <c r="E442" s="110"/>
      <c r="F442" s="115"/>
      <c r="G442" s="116"/>
      <c r="H442" s="117"/>
    </row>
    <row r="443" spans="5:8" ht="15.75">
      <c r="E443" s="110"/>
      <c r="F443" s="115"/>
      <c r="G443" s="116"/>
      <c r="H443" s="117"/>
    </row>
    <row r="444" spans="5:8" ht="15.75">
      <c r="E444" s="110"/>
      <c r="F444" s="115"/>
      <c r="G444" s="116"/>
      <c r="H444" s="117"/>
    </row>
    <row r="445" spans="5:8" ht="15.75">
      <c r="E445" s="110"/>
      <c r="F445" s="115"/>
      <c r="G445" s="116"/>
      <c r="H445" s="117"/>
    </row>
    <row r="446" spans="5:8" ht="15.75">
      <c r="E446" s="110"/>
      <c r="F446" s="115"/>
      <c r="G446" s="116"/>
      <c r="H446" s="117"/>
    </row>
    <row r="447" spans="5:8" ht="15.75">
      <c r="E447" s="110"/>
      <c r="F447" s="115"/>
      <c r="G447" s="116"/>
      <c r="H447" s="117"/>
    </row>
    <row r="448" spans="5:8" ht="15.75">
      <c r="E448" s="110"/>
      <c r="F448" s="115"/>
      <c r="G448" s="116"/>
      <c r="H448" s="117"/>
    </row>
    <row r="449" spans="5:8" ht="15.75">
      <c r="E449" s="110"/>
      <c r="F449" s="115"/>
      <c r="G449" s="116"/>
      <c r="H449" s="117"/>
    </row>
    <row r="450" spans="5:8" ht="15.75">
      <c r="E450" s="110"/>
      <c r="F450" s="115"/>
      <c r="G450" s="116"/>
      <c r="H450" s="117"/>
    </row>
    <row r="451" spans="5:8" ht="15.75">
      <c r="E451" s="110"/>
      <c r="F451" s="115"/>
      <c r="G451" s="116"/>
      <c r="H451" s="117"/>
    </row>
    <row r="452" spans="5:8" ht="15.75">
      <c r="E452" s="110"/>
      <c r="F452" s="115"/>
      <c r="G452" s="116"/>
      <c r="H452" s="117"/>
    </row>
    <row r="453" spans="5:8" ht="15.75">
      <c r="E453" s="110"/>
      <c r="F453" s="115"/>
      <c r="G453" s="116"/>
      <c r="H453" s="117"/>
    </row>
    <row r="454" spans="5:8" ht="15.75">
      <c r="E454" s="110"/>
      <c r="F454" s="115"/>
      <c r="G454" s="116"/>
      <c r="H454" s="117"/>
    </row>
    <row r="455" spans="5:8" ht="15.75">
      <c r="E455" s="110"/>
      <c r="F455" s="115"/>
      <c r="G455" s="116"/>
      <c r="H455" s="117"/>
    </row>
    <row r="456" spans="5:8" ht="15.75">
      <c r="E456" s="110"/>
      <c r="F456" s="115"/>
      <c r="G456" s="116"/>
      <c r="H456" s="117"/>
    </row>
    <row r="457" spans="5:8" ht="15.75">
      <c r="E457" s="110"/>
      <c r="F457" s="115"/>
      <c r="G457" s="116"/>
      <c r="H457" s="117"/>
    </row>
    <row r="458" spans="5:8" ht="15.75">
      <c r="E458" s="110"/>
      <c r="F458" s="115"/>
      <c r="G458" s="116"/>
      <c r="H458" s="117"/>
    </row>
    <row r="459" spans="5:8" ht="15.75">
      <c r="E459" s="110"/>
      <c r="F459" s="115"/>
      <c r="G459" s="116"/>
      <c r="H459" s="117"/>
    </row>
    <row r="460" spans="5:8" ht="15.75">
      <c r="E460" s="110"/>
      <c r="F460" s="115"/>
      <c r="G460" s="116"/>
      <c r="H460" s="117"/>
    </row>
    <row r="461" spans="5:8" ht="15.75">
      <c r="E461" s="110"/>
      <c r="F461" s="115"/>
      <c r="G461" s="116"/>
      <c r="H461" s="117"/>
    </row>
    <row r="462" spans="5:8" ht="15.75">
      <c r="E462" s="110"/>
      <c r="F462" s="115"/>
      <c r="G462" s="116"/>
      <c r="H462" s="117"/>
    </row>
    <row r="463" spans="5:8" ht="15.75">
      <c r="E463" s="110"/>
      <c r="F463" s="115"/>
      <c r="G463" s="116"/>
      <c r="H463" s="117"/>
    </row>
    <row r="464" spans="5:8" ht="15.75">
      <c r="E464" s="110"/>
      <c r="F464" s="115"/>
      <c r="G464" s="116"/>
      <c r="H464" s="117"/>
    </row>
    <row r="465" spans="5:8" ht="15.75">
      <c r="E465" s="110"/>
      <c r="F465" s="115"/>
      <c r="G465" s="116"/>
      <c r="H465" s="117"/>
    </row>
    <row r="466" spans="5:8" ht="15.75">
      <c r="E466" s="110"/>
      <c r="F466" s="115"/>
      <c r="G466" s="116"/>
      <c r="H466" s="117"/>
    </row>
    <row r="467" spans="5:8" ht="15.75">
      <c r="E467" s="110"/>
      <c r="F467" s="115"/>
      <c r="G467" s="116"/>
      <c r="H467" s="117"/>
    </row>
    <row r="468" spans="5:8" ht="15.75">
      <c r="E468" s="110"/>
      <c r="F468" s="115"/>
      <c r="G468" s="116"/>
      <c r="H468" s="117"/>
    </row>
    <row r="469" spans="5:8" ht="15.75">
      <c r="E469" s="110"/>
      <c r="F469" s="115"/>
      <c r="G469" s="116"/>
      <c r="H469" s="117"/>
    </row>
    <row r="470" spans="5:8" ht="15.75">
      <c r="E470" s="110"/>
      <c r="F470" s="115"/>
      <c r="G470" s="116"/>
      <c r="H470" s="117"/>
    </row>
    <row r="471" spans="5:8" ht="15.75">
      <c r="E471" s="110"/>
      <c r="F471" s="115"/>
      <c r="G471" s="116"/>
      <c r="H471" s="117"/>
    </row>
    <row r="472" spans="5:8" ht="15.75">
      <c r="E472" s="110"/>
      <c r="F472" s="115"/>
      <c r="G472" s="116"/>
      <c r="H472" s="117"/>
    </row>
    <row r="473" spans="5:8" ht="15.75">
      <c r="E473" s="110"/>
      <c r="F473" s="115"/>
      <c r="G473" s="116"/>
      <c r="H473" s="117"/>
    </row>
    <row r="474" spans="5:8" ht="15.75">
      <c r="E474" s="110"/>
      <c r="F474" s="115"/>
      <c r="G474" s="116"/>
      <c r="H474" s="117"/>
    </row>
    <row r="475" spans="5:8" ht="15.75">
      <c r="E475" s="110"/>
      <c r="F475" s="115"/>
      <c r="G475" s="116"/>
      <c r="H475" s="117"/>
    </row>
    <row r="476" spans="5:8" ht="15.75">
      <c r="E476" s="110"/>
      <c r="F476" s="115"/>
      <c r="G476" s="116"/>
      <c r="H476" s="117"/>
    </row>
    <row r="477" spans="5:8" ht="15.75">
      <c r="E477" s="110"/>
      <c r="F477" s="115"/>
      <c r="G477" s="116"/>
      <c r="H477" s="117"/>
    </row>
    <row r="478" spans="5:8" ht="15.75">
      <c r="E478" s="110"/>
      <c r="F478" s="115"/>
      <c r="G478" s="116"/>
      <c r="H478" s="117"/>
    </row>
    <row r="479" spans="5:8" ht="15.75">
      <c r="E479" s="110"/>
      <c r="F479" s="115"/>
      <c r="G479" s="116"/>
      <c r="H479" s="117"/>
    </row>
    <row r="480" spans="5:8" ht="15.75">
      <c r="E480" s="110"/>
      <c r="F480" s="115"/>
      <c r="G480" s="116"/>
      <c r="H480" s="117"/>
    </row>
    <row r="481" spans="5:8" ht="15.75">
      <c r="E481" s="110"/>
      <c r="F481" s="115"/>
      <c r="G481" s="116"/>
      <c r="H481" s="117"/>
    </row>
    <row r="482" spans="5:8" ht="15.75">
      <c r="E482" s="110"/>
      <c r="F482" s="115"/>
      <c r="G482" s="116"/>
      <c r="H482" s="117"/>
    </row>
    <row r="483" spans="5:8" ht="15.75">
      <c r="E483" s="110"/>
      <c r="F483" s="115"/>
      <c r="G483" s="116"/>
      <c r="H483" s="117"/>
    </row>
    <row r="484" spans="5:8" ht="15.75">
      <c r="E484" s="110"/>
      <c r="F484" s="115"/>
      <c r="G484" s="116"/>
      <c r="H484" s="117"/>
    </row>
    <row r="485" spans="5:8" ht="15.75">
      <c r="E485" s="110"/>
      <c r="F485" s="115"/>
      <c r="G485" s="116"/>
      <c r="H485" s="117"/>
    </row>
    <row r="486" spans="5:8" ht="15.75">
      <c r="E486" s="110"/>
      <c r="F486" s="115"/>
      <c r="G486" s="116"/>
      <c r="H486" s="117"/>
    </row>
    <row r="487" spans="5:8" ht="15.75">
      <c r="E487" s="110"/>
      <c r="F487" s="115"/>
      <c r="G487" s="116"/>
      <c r="H487" s="117"/>
    </row>
    <row r="488" spans="5:8" ht="15.75">
      <c r="E488" s="110"/>
      <c r="F488" s="115"/>
      <c r="G488" s="116"/>
      <c r="H488" s="117"/>
    </row>
    <row r="489" spans="5:8" ht="15.75">
      <c r="E489" s="110"/>
      <c r="F489" s="115"/>
      <c r="G489" s="116"/>
      <c r="H489" s="117"/>
    </row>
    <row r="490" spans="5:8" ht="15.75">
      <c r="E490" s="110"/>
      <c r="F490" s="115"/>
      <c r="G490" s="116"/>
      <c r="H490" s="117"/>
    </row>
    <row r="491" spans="5:8" ht="15.75">
      <c r="E491" s="110"/>
      <c r="F491" s="115"/>
      <c r="G491" s="116"/>
      <c r="H491" s="117"/>
    </row>
    <row r="492" spans="5:8" ht="15.75">
      <c r="E492" s="110"/>
      <c r="F492" s="115"/>
      <c r="G492" s="116"/>
      <c r="H492" s="117"/>
    </row>
    <row r="493" spans="5:8" ht="15.75">
      <c r="E493" s="110"/>
      <c r="F493" s="115"/>
      <c r="G493" s="116"/>
      <c r="H493" s="117"/>
    </row>
    <row r="494" spans="5:8" ht="15.75">
      <c r="E494" s="110"/>
      <c r="F494" s="115"/>
      <c r="G494" s="116"/>
      <c r="H494" s="117"/>
    </row>
    <row r="495" spans="5:8" ht="15.75">
      <c r="E495" s="110"/>
      <c r="F495" s="115"/>
      <c r="G495" s="116"/>
      <c r="H495" s="117"/>
    </row>
    <row r="496" spans="5:8" ht="15.75">
      <c r="E496" s="110"/>
      <c r="F496" s="115"/>
      <c r="G496" s="116"/>
      <c r="H496" s="117"/>
    </row>
    <row r="497" spans="5:8" ht="15.75">
      <c r="E497" s="110"/>
      <c r="F497" s="115"/>
      <c r="G497" s="116"/>
      <c r="H497" s="117"/>
    </row>
    <row r="498" spans="5:8" ht="15.75">
      <c r="E498" s="110"/>
      <c r="F498" s="115"/>
      <c r="G498" s="116"/>
      <c r="H498" s="117"/>
    </row>
    <row r="499" spans="5:8" ht="15.75">
      <c r="E499" s="110"/>
      <c r="F499" s="115"/>
      <c r="G499" s="116"/>
      <c r="H499" s="117"/>
    </row>
    <row r="500" spans="5:8" ht="15.75">
      <c r="E500" s="110"/>
      <c r="F500" s="115"/>
      <c r="G500" s="116"/>
      <c r="H500" s="117"/>
    </row>
    <row r="501" spans="5:8" ht="15.75">
      <c r="E501" s="110"/>
      <c r="F501" s="115"/>
      <c r="G501" s="116"/>
      <c r="H501" s="117"/>
    </row>
    <row r="502" spans="5:8" ht="15.75">
      <c r="E502" s="110"/>
      <c r="F502" s="115"/>
      <c r="G502" s="116"/>
      <c r="H502" s="117"/>
    </row>
    <row r="503" spans="5:8" ht="15.75">
      <c r="E503" s="110"/>
      <c r="F503" s="115"/>
      <c r="G503" s="116"/>
      <c r="H503" s="117"/>
    </row>
    <row r="504" spans="5:8" ht="15.75">
      <c r="E504" s="110"/>
      <c r="F504" s="115"/>
      <c r="G504" s="116"/>
      <c r="H504" s="117"/>
    </row>
    <row r="505" spans="5:8" ht="15.75">
      <c r="E505" s="110"/>
      <c r="F505" s="115"/>
      <c r="G505" s="116"/>
      <c r="H505" s="117"/>
    </row>
    <row r="506" spans="5:8" ht="15.75">
      <c r="E506" s="110"/>
      <c r="F506" s="115"/>
      <c r="G506" s="116"/>
      <c r="H506" s="117"/>
    </row>
    <row r="507" spans="5:8" ht="15.75">
      <c r="E507" s="110"/>
      <c r="F507" s="115"/>
      <c r="G507" s="116"/>
      <c r="H507" s="117"/>
    </row>
    <row r="508" spans="5:8" ht="15.75">
      <c r="E508" s="110"/>
      <c r="F508" s="115"/>
      <c r="G508" s="116"/>
      <c r="H508" s="117"/>
    </row>
    <row r="509" spans="5:8" ht="15.75">
      <c r="E509" s="110"/>
      <c r="F509" s="115"/>
      <c r="G509" s="116"/>
      <c r="H509" s="117"/>
    </row>
    <row r="510" spans="5:8" ht="15.75">
      <c r="E510" s="110"/>
      <c r="F510" s="115"/>
      <c r="G510" s="116"/>
      <c r="H510" s="117"/>
    </row>
    <row r="511" spans="5:8" ht="15.75">
      <c r="E511" s="110"/>
      <c r="F511" s="115"/>
      <c r="G511" s="116"/>
      <c r="H511" s="117"/>
    </row>
    <row r="512" spans="5:8" ht="15.75">
      <c r="E512" s="110"/>
      <c r="F512" s="115"/>
      <c r="G512" s="116"/>
      <c r="H512" s="117"/>
    </row>
    <row r="513" spans="5:8" ht="15.75">
      <c r="E513" s="110"/>
      <c r="F513" s="115"/>
      <c r="G513" s="116"/>
      <c r="H513" s="117"/>
    </row>
    <row r="514" spans="5:8" ht="15.75">
      <c r="E514" s="110"/>
      <c r="F514" s="115"/>
      <c r="G514" s="116"/>
      <c r="H514" s="117"/>
    </row>
    <row r="515" spans="5:8" ht="15.75">
      <c r="E515" s="110"/>
      <c r="F515" s="115"/>
      <c r="G515" s="116"/>
      <c r="H515" s="117"/>
    </row>
    <row r="516" spans="5:8" ht="15.75">
      <c r="E516" s="110"/>
      <c r="F516" s="115"/>
      <c r="G516" s="116"/>
      <c r="H516" s="117"/>
    </row>
    <row r="517" spans="5:8" ht="15.75">
      <c r="E517" s="110"/>
      <c r="F517" s="115"/>
      <c r="G517" s="116"/>
      <c r="H517" s="117"/>
    </row>
    <row r="518" spans="5:8" ht="15.75">
      <c r="E518" s="110"/>
      <c r="F518" s="115"/>
      <c r="G518" s="116"/>
      <c r="H518" s="117"/>
    </row>
    <row r="519" spans="5:8" ht="15.75">
      <c r="E519" s="110"/>
      <c r="F519" s="115"/>
      <c r="G519" s="116"/>
      <c r="H519" s="117"/>
    </row>
    <row r="520" spans="5:8" ht="15.75">
      <c r="E520" s="110"/>
      <c r="F520" s="115"/>
      <c r="G520" s="116"/>
      <c r="H520" s="117"/>
    </row>
    <row r="521" spans="5:8" ht="15.75">
      <c r="E521" s="110"/>
      <c r="F521" s="115"/>
      <c r="G521" s="116"/>
      <c r="H521" s="117"/>
    </row>
    <row r="522" spans="5:8" ht="15.75">
      <c r="E522" s="110"/>
      <c r="F522" s="115"/>
      <c r="G522" s="116"/>
      <c r="H522" s="117"/>
    </row>
    <row r="523" spans="5:8" ht="15.75">
      <c r="E523" s="110"/>
      <c r="F523" s="115"/>
      <c r="G523" s="116"/>
      <c r="H523" s="117"/>
    </row>
    <row r="524" spans="5:8" ht="15.75">
      <c r="E524" s="110"/>
      <c r="F524" s="115"/>
      <c r="G524" s="116"/>
      <c r="H524" s="117"/>
    </row>
    <row r="525" spans="5:8" ht="15.75">
      <c r="E525" s="110"/>
      <c r="F525" s="115"/>
      <c r="G525" s="116"/>
      <c r="H525" s="117"/>
    </row>
    <row r="526" spans="5:8" ht="15.75">
      <c r="E526" s="110"/>
      <c r="F526" s="115"/>
      <c r="G526" s="116"/>
      <c r="H526" s="117"/>
    </row>
    <row r="527" spans="5:8" ht="15.75">
      <c r="E527" s="110"/>
      <c r="F527" s="115"/>
      <c r="G527" s="116"/>
      <c r="H527" s="117"/>
    </row>
    <row r="528" spans="5:8" ht="15.75">
      <c r="E528" s="110"/>
      <c r="F528" s="115"/>
      <c r="G528" s="116"/>
      <c r="H528" s="117"/>
    </row>
    <row r="529" spans="5:8" ht="15.75">
      <c r="E529" s="110"/>
      <c r="F529" s="115"/>
      <c r="G529" s="116"/>
      <c r="H529" s="117"/>
    </row>
    <row r="530" spans="5:8" ht="15.75">
      <c r="E530" s="110"/>
      <c r="F530" s="115"/>
      <c r="G530" s="116"/>
      <c r="H530" s="117"/>
    </row>
    <row r="531" spans="5:8" ht="15.75">
      <c r="E531" s="110"/>
      <c r="F531" s="115"/>
      <c r="G531" s="116"/>
      <c r="H531" s="117"/>
    </row>
    <row r="532" spans="5:8" ht="15.75">
      <c r="E532" s="110"/>
      <c r="F532" s="115"/>
      <c r="G532" s="116"/>
      <c r="H532" s="117"/>
    </row>
    <row r="533" spans="5:8" ht="15.75">
      <c r="E533" s="110"/>
      <c r="F533" s="115"/>
      <c r="G533" s="116"/>
      <c r="H533" s="117"/>
    </row>
    <row r="534" spans="5:8" ht="15.75">
      <c r="E534" s="110"/>
      <c r="F534" s="115"/>
      <c r="G534" s="116"/>
      <c r="H534" s="117"/>
    </row>
    <row r="535" spans="5:8" ht="15.75">
      <c r="E535" s="110"/>
      <c r="F535" s="115"/>
      <c r="G535" s="116"/>
      <c r="H535" s="117"/>
    </row>
    <row r="536" spans="5:8" ht="15.75">
      <c r="E536" s="110"/>
      <c r="F536" s="115"/>
      <c r="G536" s="116"/>
      <c r="H536" s="117"/>
    </row>
    <row r="537" spans="5:8" ht="15.75">
      <c r="E537" s="110"/>
      <c r="F537" s="115"/>
      <c r="G537" s="116"/>
      <c r="H537" s="117"/>
    </row>
    <row r="538" spans="5:8" ht="15.75">
      <c r="E538" s="110"/>
      <c r="F538" s="115"/>
      <c r="G538" s="116"/>
      <c r="H538" s="117"/>
    </row>
    <row r="539" spans="5:8" ht="15.75">
      <c r="E539" s="110"/>
      <c r="F539" s="115"/>
      <c r="G539" s="116"/>
      <c r="H539" s="117"/>
    </row>
    <row r="540" spans="5:8" ht="15.75">
      <c r="E540" s="110"/>
      <c r="F540" s="115"/>
      <c r="G540" s="116"/>
      <c r="H540" s="117"/>
    </row>
    <row r="541" spans="5:8" ht="15.75">
      <c r="E541" s="110"/>
      <c r="F541" s="115"/>
      <c r="G541" s="116"/>
      <c r="H541" s="117"/>
    </row>
    <row r="542" spans="5:8" ht="15.75">
      <c r="E542" s="110"/>
      <c r="F542" s="115"/>
      <c r="G542" s="116"/>
      <c r="H542" s="117"/>
    </row>
    <row r="543" spans="5:8" ht="15.75">
      <c r="E543" s="110"/>
      <c r="F543" s="115"/>
      <c r="G543" s="116"/>
      <c r="H543" s="117"/>
    </row>
    <row r="544" spans="5:8" ht="15.75">
      <c r="E544" s="110"/>
      <c r="F544" s="115"/>
      <c r="G544" s="116"/>
      <c r="H544" s="117"/>
    </row>
    <row r="545" spans="5:8" ht="15.75">
      <c r="E545" s="110"/>
      <c r="F545" s="115"/>
      <c r="G545" s="116"/>
      <c r="H545" s="117"/>
    </row>
    <row r="546" spans="5:8" ht="15.75">
      <c r="E546" s="110"/>
      <c r="F546" s="115"/>
      <c r="G546" s="116"/>
      <c r="H546" s="117"/>
    </row>
    <row r="547" spans="5:8" ht="15.75">
      <c r="E547" s="110"/>
      <c r="F547" s="115"/>
      <c r="G547" s="116"/>
      <c r="H547" s="117"/>
    </row>
    <row r="548" spans="5:8" ht="15.75">
      <c r="E548" s="110"/>
      <c r="F548" s="115"/>
      <c r="G548" s="116"/>
      <c r="H548" s="117"/>
    </row>
    <row r="549" spans="5:8" ht="15.75">
      <c r="E549" s="110"/>
      <c r="F549" s="115"/>
      <c r="G549" s="116"/>
      <c r="H549" s="117"/>
    </row>
    <row r="550" spans="5:8" ht="15.75">
      <c r="E550" s="110"/>
      <c r="F550" s="115"/>
      <c r="G550" s="116"/>
      <c r="H550" s="117"/>
    </row>
    <row r="551" spans="5:8" ht="15.75">
      <c r="E551" s="110"/>
      <c r="F551" s="115"/>
      <c r="G551" s="116"/>
      <c r="H551" s="117"/>
    </row>
    <row r="552" spans="5:8" ht="15.75">
      <c r="E552" s="110"/>
      <c r="F552" s="115"/>
      <c r="G552" s="116"/>
      <c r="H552" s="117"/>
    </row>
    <row r="553" spans="5:8" ht="15.75">
      <c r="E553" s="110"/>
      <c r="F553" s="115"/>
      <c r="G553" s="116"/>
      <c r="H553" s="117"/>
    </row>
    <row r="554" spans="5:8" ht="15.75">
      <c r="E554" s="110"/>
      <c r="F554" s="115"/>
      <c r="G554" s="116"/>
      <c r="H554" s="117"/>
    </row>
    <row r="555" spans="5:8" ht="15.75">
      <c r="E555" s="110"/>
      <c r="F555" s="115"/>
      <c r="G555" s="116"/>
      <c r="H555" s="117"/>
    </row>
    <row r="556" spans="5:8" ht="15.75">
      <c r="E556" s="110"/>
      <c r="F556" s="115"/>
      <c r="G556" s="116"/>
      <c r="H556" s="117"/>
    </row>
    <row r="557" spans="5:8" ht="15.75">
      <c r="E557" s="110"/>
      <c r="F557" s="115"/>
      <c r="G557" s="116"/>
      <c r="H557" s="117"/>
    </row>
    <row r="558" spans="5:8" ht="15.75">
      <c r="E558" s="110"/>
      <c r="F558" s="115"/>
      <c r="G558" s="116"/>
      <c r="H558" s="117"/>
    </row>
    <row r="559" spans="5:8" ht="15.75">
      <c r="E559" s="110"/>
      <c r="F559" s="115"/>
      <c r="G559" s="116"/>
      <c r="H559" s="117"/>
    </row>
    <row r="560" spans="5:8" ht="15.75">
      <c r="E560" s="110"/>
      <c r="F560" s="115"/>
      <c r="G560" s="116"/>
      <c r="H560" s="117"/>
    </row>
    <row r="561" spans="5:8" ht="15.75">
      <c r="E561" s="110"/>
      <c r="F561" s="115"/>
      <c r="G561" s="116"/>
      <c r="H561" s="117"/>
    </row>
    <row r="562" spans="5:8" ht="15.75">
      <c r="E562" s="110"/>
      <c r="F562" s="115"/>
      <c r="G562" s="116"/>
      <c r="H562" s="117"/>
    </row>
    <row r="563" spans="5:8" ht="15.75">
      <c r="E563" s="110"/>
      <c r="F563" s="115"/>
      <c r="G563" s="116"/>
      <c r="H563" s="117"/>
    </row>
    <row r="564" spans="5:8" ht="15.75">
      <c r="E564" s="110"/>
      <c r="F564" s="115"/>
      <c r="G564" s="116"/>
      <c r="H564" s="117"/>
    </row>
    <row r="565" spans="5:8" ht="15.75">
      <c r="E565" s="110"/>
      <c r="F565" s="115"/>
      <c r="G565" s="116"/>
      <c r="H565" s="117"/>
    </row>
    <row r="566" spans="5:8" ht="15.75">
      <c r="E566" s="110"/>
      <c r="F566" s="115"/>
      <c r="G566" s="116"/>
      <c r="H566" s="117"/>
    </row>
    <row r="567" spans="5:8" ht="15.75">
      <c r="E567" s="110"/>
      <c r="F567" s="115"/>
      <c r="G567" s="116"/>
      <c r="H567" s="117"/>
    </row>
    <row r="568" spans="5:8" ht="15.75">
      <c r="E568" s="110"/>
      <c r="F568" s="115"/>
      <c r="G568" s="116"/>
      <c r="H568" s="117"/>
    </row>
    <row r="569" spans="5:8" ht="15.75">
      <c r="E569" s="110"/>
      <c r="F569" s="115"/>
      <c r="G569" s="116"/>
      <c r="H569" s="117"/>
    </row>
    <row r="570" spans="5:8" ht="15.75">
      <c r="E570" s="110"/>
      <c r="F570" s="115"/>
      <c r="G570" s="116"/>
      <c r="H570" s="117"/>
    </row>
    <row r="571" spans="5:8" ht="15.75">
      <c r="E571" s="110"/>
      <c r="F571" s="115"/>
      <c r="G571" s="116"/>
      <c r="H571" s="117"/>
    </row>
    <row r="572" spans="5:8" ht="15.75">
      <c r="E572" s="110"/>
      <c r="F572" s="115"/>
      <c r="G572" s="116"/>
      <c r="H572" s="117"/>
    </row>
    <row r="573" spans="5:8" ht="15.75">
      <c r="E573" s="110"/>
      <c r="F573" s="115"/>
      <c r="G573" s="116"/>
      <c r="H573" s="117"/>
    </row>
    <row r="574" spans="5:8" ht="15.75">
      <c r="E574" s="110"/>
      <c r="F574" s="115"/>
      <c r="G574" s="116"/>
      <c r="H574" s="117"/>
    </row>
    <row r="575" spans="5:8" ht="15.75">
      <c r="E575" s="110"/>
      <c r="F575" s="115"/>
      <c r="G575" s="116"/>
      <c r="H575" s="117"/>
    </row>
    <row r="576" spans="5:8" ht="15.75">
      <c r="E576" s="110"/>
      <c r="F576" s="115"/>
      <c r="G576" s="116"/>
      <c r="H576" s="117"/>
    </row>
    <row r="577" spans="5:8" ht="15.75">
      <c r="E577" s="110"/>
      <c r="F577" s="115"/>
      <c r="G577" s="116"/>
      <c r="H577" s="117"/>
    </row>
    <row r="578" spans="5:8" ht="15.75">
      <c r="E578" s="110"/>
      <c r="F578" s="115"/>
      <c r="G578" s="116"/>
      <c r="H578" s="117"/>
    </row>
    <row r="579" spans="5:8" ht="15.75">
      <c r="E579" s="110"/>
      <c r="F579" s="115"/>
      <c r="G579" s="116"/>
      <c r="H579" s="117"/>
    </row>
  </sheetData>
  <printOptions horizontalCentered="1"/>
  <pageMargins left="0.5905511811023623" right="0.1968503937007874" top="0.5905511811023623" bottom="0.1968503937007874" header="0.5118110236220472" footer="0.5118110236220472"/>
  <pageSetup fitToHeight="2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7" width="16.00390625" style="10" customWidth="1"/>
    <col min="8" max="8" width="15.75390625" style="10" customWidth="1"/>
    <col min="9" max="16384" width="8.00390625" style="10" customWidth="1"/>
  </cols>
  <sheetData>
    <row r="1" spans="1:9" ht="15.75">
      <c r="A1" s="1" t="s">
        <v>0</v>
      </c>
      <c r="B1" s="20"/>
      <c r="C1" s="21"/>
      <c r="D1" s="21"/>
      <c r="E1" s="21"/>
      <c r="F1" s="21"/>
      <c r="H1" s="9"/>
      <c r="I1" s="7"/>
    </row>
    <row r="2" spans="1:9" ht="15.75">
      <c r="A2" s="2" t="s">
        <v>1</v>
      </c>
      <c r="B2" s="20"/>
      <c r="C2" s="21"/>
      <c r="D2" s="21"/>
      <c r="E2" s="21"/>
      <c r="G2" s="17"/>
      <c r="H2" s="21"/>
      <c r="I2" s="7"/>
    </row>
    <row r="3" spans="1:7" ht="15.75">
      <c r="A3" s="77" t="s">
        <v>37</v>
      </c>
      <c r="B3" s="25"/>
      <c r="C3" s="26"/>
      <c r="D3" s="26"/>
      <c r="E3" s="26"/>
      <c r="F3" s="26"/>
      <c r="G3" s="24"/>
    </row>
    <row r="4" spans="1:7" ht="15.75">
      <c r="A4" s="77"/>
      <c r="B4" s="25"/>
      <c r="C4" s="26"/>
      <c r="D4" s="26"/>
      <c r="E4" s="26"/>
      <c r="F4" s="26"/>
      <c r="G4" s="24"/>
    </row>
    <row r="5" spans="1:7" ht="15.75">
      <c r="A5" s="49" t="s">
        <v>14</v>
      </c>
      <c r="B5" s="51"/>
      <c r="C5" s="52"/>
      <c r="D5" s="52"/>
      <c r="E5" s="52"/>
      <c r="F5" s="52"/>
      <c r="G5" s="52"/>
    </row>
    <row r="6" spans="1:7" ht="15.75">
      <c r="A6" s="49" t="s">
        <v>128</v>
      </c>
      <c r="B6" s="51"/>
      <c r="C6" s="52"/>
      <c r="D6" s="52"/>
      <c r="E6" s="52"/>
      <c r="F6" s="52"/>
      <c r="G6" s="95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8" s="46" customFormat="1" ht="15.75">
      <c r="G9" s="11"/>
      <c r="H9" s="12"/>
    </row>
    <row r="10" spans="7:8" s="46" customFormat="1" ht="15.75">
      <c r="G10" s="11" t="s">
        <v>46</v>
      </c>
      <c r="H10" s="11" t="s">
        <v>46</v>
      </c>
    </row>
    <row r="11" spans="7:8" ht="15.75">
      <c r="G11" s="94">
        <v>39355</v>
      </c>
      <c r="H11" s="94">
        <v>39082</v>
      </c>
    </row>
    <row r="12" spans="7:8" ht="15.75">
      <c r="G12" s="94"/>
      <c r="H12" s="94"/>
    </row>
    <row r="13" spans="6:8" ht="15.75">
      <c r="F13" s="136" t="s">
        <v>99</v>
      </c>
      <c r="G13" s="11" t="s">
        <v>3</v>
      </c>
      <c r="H13" s="11" t="s">
        <v>3</v>
      </c>
    </row>
    <row r="14" spans="2:8" ht="15.75">
      <c r="B14" s="46" t="s">
        <v>68</v>
      </c>
      <c r="F14" s="136"/>
      <c r="G14" s="11"/>
      <c r="H14" s="11"/>
    </row>
    <row r="15" spans="2:6" ht="15.75">
      <c r="B15" s="46" t="s">
        <v>69</v>
      </c>
      <c r="F15" s="136"/>
    </row>
    <row r="16" spans="1:10" ht="15.75">
      <c r="A16" s="28"/>
      <c r="B16" s="29" t="s">
        <v>15</v>
      </c>
      <c r="F16" s="136">
        <v>9</v>
      </c>
      <c r="G16" s="30">
        <v>70427</v>
      </c>
      <c r="H16" s="30">
        <v>69163</v>
      </c>
      <c r="J16" s="84"/>
    </row>
    <row r="17" spans="1:8" ht="15.75">
      <c r="A17" s="28"/>
      <c r="B17" s="29" t="s">
        <v>55</v>
      </c>
      <c r="F17" s="136"/>
      <c r="G17" s="30">
        <v>4270</v>
      </c>
      <c r="H17" s="30">
        <v>3803</v>
      </c>
    </row>
    <row r="18" spans="1:8" ht="15.75">
      <c r="A18" s="28"/>
      <c r="B18" s="29" t="s">
        <v>56</v>
      </c>
      <c r="F18" s="136"/>
      <c r="G18" s="30">
        <v>1901</v>
      </c>
      <c r="H18" s="30">
        <v>1916</v>
      </c>
    </row>
    <row r="19" spans="1:8" ht="15.75">
      <c r="A19" s="28"/>
      <c r="B19" t="s">
        <v>47</v>
      </c>
      <c r="F19" s="136"/>
      <c r="G19" s="30">
        <v>13228</v>
      </c>
      <c r="H19" s="30">
        <v>13228</v>
      </c>
    </row>
    <row r="20" spans="1:8" ht="15.75">
      <c r="A20" s="28"/>
      <c r="B20" s="29" t="s">
        <v>54</v>
      </c>
      <c r="F20" s="136"/>
      <c r="G20" s="157">
        <v>800</v>
      </c>
      <c r="H20" s="157">
        <v>1434</v>
      </c>
    </row>
    <row r="21" spans="1:8" ht="15.75">
      <c r="A21" s="28"/>
      <c r="B21" s="29"/>
      <c r="F21" s="136"/>
      <c r="G21" s="158">
        <f>SUM(G16:G20)</f>
        <v>90626</v>
      </c>
      <c r="H21" s="158">
        <f>SUM(H16:H20)</f>
        <v>89544</v>
      </c>
    </row>
    <row r="22" spans="1:8" ht="16.5" customHeight="1">
      <c r="A22" s="28"/>
      <c r="B22" s="29"/>
      <c r="F22" s="136"/>
      <c r="G22" s="30"/>
      <c r="H22" s="30"/>
    </row>
    <row r="23" spans="1:8" ht="15.75">
      <c r="A23" s="28"/>
      <c r="B23" s="81" t="s">
        <v>57</v>
      </c>
      <c r="F23" s="136"/>
      <c r="G23" s="30"/>
      <c r="H23" s="30"/>
    </row>
    <row r="24" spans="1:8" ht="15.75">
      <c r="A24" s="28"/>
      <c r="B24" s="118" t="s">
        <v>44</v>
      </c>
      <c r="C24" s="100"/>
      <c r="F24" s="136"/>
      <c r="G24" s="54">
        <v>20643</v>
      </c>
      <c r="H24" s="54">
        <v>20014</v>
      </c>
    </row>
    <row r="25" spans="1:8" ht="15.75">
      <c r="A25" s="28"/>
      <c r="B25" s="118" t="s">
        <v>96</v>
      </c>
      <c r="C25" s="100"/>
      <c r="F25" s="136"/>
      <c r="G25" s="54">
        <v>29631</v>
      </c>
      <c r="H25" s="54">
        <v>30345</v>
      </c>
    </row>
    <row r="26" spans="1:13" ht="15.75" customHeight="1">
      <c r="A26" s="28"/>
      <c r="B26" s="135" t="s">
        <v>91</v>
      </c>
      <c r="C26" s="100"/>
      <c r="F26" s="136"/>
      <c r="G26" s="54">
        <f>2021+1191</f>
        <v>3212</v>
      </c>
      <c r="H26" s="54">
        <v>2785</v>
      </c>
      <c r="M26" s="96"/>
    </row>
    <row r="27" spans="1:13" ht="15.75">
      <c r="A27" s="28"/>
      <c r="B27" s="118" t="s">
        <v>43</v>
      </c>
      <c r="C27" s="100"/>
      <c r="F27" s="136"/>
      <c r="G27" s="99">
        <v>18881</v>
      </c>
      <c r="H27" s="99">
        <v>21222</v>
      </c>
      <c r="M27" s="96"/>
    </row>
    <row r="28" spans="1:8" ht="15.75">
      <c r="A28" s="28"/>
      <c r="B28" s="81"/>
      <c r="F28" s="136"/>
      <c r="G28" s="159">
        <f>SUM(G24:G27)</f>
        <v>72367</v>
      </c>
      <c r="H28" s="159">
        <f>SUM(H24:H27)</f>
        <v>74366</v>
      </c>
    </row>
    <row r="29" spans="1:8" ht="15.75">
      <c r="A29" s="28"/>
      <c r="B29" s="81"/>
      <c r="F29" s="136"/>
      <c r="G29" s="99"/>
      <c r="H29" s="99"/>
    </row>
    <row r="30" spans="1:8" ht="16.5" thickBot="1">
      <c r="A30" s="28"/>
      <c r="B30" s="81" t="s">
        <v>58</v>
      </c>
      <c r="F30" s="136"/>
      <c r="G30" s="160">
        <f>+G28+G21</f>
        <v>162993</v>
      </c>
      <c r="H30" s="160">
        <f>+H28+H21</f>
        <v>163910</v>
      </c>
    </row>
    <row r="31" spans="1:8" ht="16.5" thickTop="1">
      <c r="A31" s="28"/>
      <c r="B31" s="81"/>
      <c r="G31" s="45"/>
      <c r="H31" s="45"/>
    </row>
    <row r="32" spans="1:8" ht="15.75" hidden="1">
      <c r="A32" s="28"/>
      <c r="B32" s="81"/>
      <c r="G32" s="45">
        <f>+G30-'BS-equity&amp;liabilities'!G35</f>
        <v>0</v>
      </c>
      <c r="H32" s="45">
        <f>+H30-'BS-equity&amp;liabilities'!H35</f>
        <v>0</v>
      </c>
    </row>
    <row r="33" spans="1:8" ht="15.75">
      <c r="A33" s="46"/>
      <c r="B33" s="46"/>
      <c r="C33" s="46"/>
      <c r="D33" s="46"/>
      <c r="E33" s="80"/>
      <c r="F33" s="79"/>
      <c r="G33" s="80"/>
      <c r="H33" s="48"/>
    </row>
    <row r="34" spans="1:8" ht="15.75">
      <c r="A34" s="78"/>
      <c r="B34" s="46"/>
      <c r="C34" s="46"/>
      <c r="D34" s="46"/>
      <c r="E34" s="80"/>
      <c r="F34" s="79"/>
      <c r="G34" s="80"/>
      <c r="H34" s="48"/>
    </row>
    <row r="35" ht="15.75">
      <c r="A35" s="46"/>
    </row>
  </sheetData>
  <printOptions horizontalCentered="1"/>
  <pageMargins left="0.5511811023622047" right="0.15748031496062992" top="0.7874015748031497" bottom="0.3937007874015748" header="0.5118110236220472" footer="0.5118110236220472"/>
  <pageSetup horizontalDpi="600" verticalDpi="600" orientation="portrait" paperSize="9" scale="10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A1" sqref="A1"/>
    </sheetView>
  </sheetViews>
  <sheetFormatPr defaultColWidth="9.00390625" defaultRowHeight="15.75"/>
  <cols>
    <col min="1" max="1" width="2.625" style="10" customWidth="1"/>
    <col min="2" max="2" width="17.125" style="10" customWidth="1"/>
    <col min="3" max="3" width="13.00390625" style="10" customWidth="1"/>
    <col min="4" max="4" width="11.125" style="10" customWidth="1"/>
    <col min="5" max="5" width="5.00390625" style="10" customWidth="1"/>
    <col min="6" max="6" width="7.125" style="10" customWidth="1"/>
    <col min="7" max="8" width="15.625" style="10" customWidth="1"/>
    <col min="9" max="16384" width="8.00390625" style="10" customWidth="1"/>
  </cols>
  <sheetData>
    <row r="1" spans="1:9" ht="15.75">
      <c r="A1" s="1" t="s">
        <v>0</v>
      </c>
      <c r="B1" s="20"/>
      <c r="C1" s="21"/>
      <c r="D1" s="21"/>
      <c r="E1" s="21"/>
      <c r="F1" s="21"/>
      <c r="H1" s="9"/>
      <c r="I1" s="7"/>
    </row>
    <row r="2" spans="1:9" ht="15.75">
      <c r="A2" s="2" t="s">
        <v>1</v>
      </c>
      <c r="B2" s="20"/>
      <c r="C2" s="21"/>
      <c r="D2" s="21"/>
      <c r="E2" s="21"/>
      <c r="G2" s="17"/>
      <c r="H2" s="21"/>
      <c r="I2" s="7"/>
    </row>
    <row r="3" spans="1:7" ht="15.75">
      <c r="A3" s="77" t="s">
        <v>37</v>
      </c>
      <c r="B3" s="25"/>
      <c r="C3" s="26"/>
      <c r="D3" s="26"/>
      <c r="E3" s="26"/>
      <c r="F3" s="26"/>
      <c r="G3" s="24"/>
    </row>
    <row r="4" spans="1:7" ht="15.75">
      <c r="A4" s="77"/>
      <c r="B4" s="25"/>
      <c r="C4" s="26"/>
      <c r="D4" s="26"/>
      <c r="E4" s="26"/>
      <c r="F4" s="26"/>
      <c r="G4" s="24"/>
    </row>
    <row r="5" spans="1:7" ht="15.75">
      <c r="A5" s="49" t="s">
        <v>14</v>
      </c>
      <c r="B5" s="51"/>
      <c r="C5" s="52"/>
      <c r="D5" s="52"/>
      <c r="E5" s="52"/>
      <c r="F5" s="52"/>
      <c r="G5" s="52"/>
    </row>
    <row r="6" spans="1:7" ht="15.75">
      <c r="A6" s="49" t="str">
        <f>+'BS-assets'!A6</f>
        <v>As at 30 September 2007</v>
      </c>
      <c r="B6" s="51"/>
      <c r="C6" s="52"/>
      <c r="D6" s="52"/>
      <c r="E6" s="52"/>
      <c r="F6" s="52"/>
      <c r="G6" s="95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8" s="46" customFormat="1" ht="15.75">
      <c r="G9" s="11"/>
      <c r="H9" s="12"/>
    </row>
    <row r="10" spans="7:8" s="46" customFormat="1" ht="15.75">
      <c r="G10" s="11" t="s">
        <v>45</v>
      </c>
      <c r="H10" s="11" t="s">
        <v>45</v>
      </c>
    </row>
    <row r="11" spans="7:8" ht="15.75">
      <c r="G11" s="94">
        <v>39355</v>
      </c>
      <c r="H11" s="94">
        <v>39082</v>
      </c>
    </row>
    <row r="12" spans="7:8" ht="15.75">
      <c r="G12" s="11"/>
      <c r="H12" s="11"/>
    </row>
    <row r="13" spans="2:8" ht="15.75">
      <c r="B13" s="46"/>
      <c r="F13" s="136" t="s">
        <v>36</v>
      </c>
      <c r="G13" s="11" t="s">
        <v>3</v>
      </c>
      <c r="H13" s="11" t="s">
        <v>3</v>
      </c>
    </row>
    <row r="14" ht="15.75">
      <c r="F14" s="136"/>
    </row>
    <row r="15" spans="1:13" ht="15.75">
      <c r="A15" s="28"/>
      <c r="B15" s="81" t="s">
        <v>59</v>
      </c>
      <c r="F15" s="136"/>
      <c r="G15" s="54"/>
      <c r="H15" s="54"/>
      <c r="M15" s="96"/>
    </row>
    <row r="16" spans="1:13" ht="15.75">
      <c r="A16" s="28"/>
      <c r="B16" s="81" t="s">
        <v>119</v>
      </c>
      <c r="F16" s="136"/>
      <c r="G16" s="54"/>
      <c r="H16" s="54"/>
      <c r="M16" s="96"/>
    </row>
    <row r="17" spans="1:13" ht="15.75">
      <c r="A17" s="28"/>
      <c r="B17" s="29" t="s">
        <v>60</v>
      </c>
      <c r="F17" s="136">
        <v>6</v>
      </c>
      <c r="G17" s="54">
        <v>60000</v>
      </c>
      <c r="H17" s="54">
        <v>60000</v>
      </c>
      <c r="M17" s="96"/>
    </row>
    <row r="18" spans="1:13" ht="15.75">
      <c r="A18" s="28"/>
      <c r="B18" s="29" t="s">
        <v>61</v>
      </c>
      <c r="F18" s="136"/>
      <c r="G18" s="54">
        <f>+'EQUITY '!E46</f>
        <v>15130</v>
      </c>
      <c r="H18" s="54">
        <v>14763</v>
      </c>
      <c r="M18" s="96"/>
    </row>
    <row r="19" spans="1:13" ht="15.75">
      <c r="A19" s="28"/>
      <c r="B19" s="29" t="s">
        <v>62</v>
      </c>
      <c r="F19" s="136"/>
      <c r="G19" s="99">
        <f>+'EQUITY '!F46</f>
        <v>45043</v>
      </c>
      <c r="H19" s="99">
        <v>40889</v>
      </c>
      <c r="M19" s="96"/>
    </row>
    <row r="20" spans="1:8" ht="15.75">
      <c r="A20" s="28"/>
      <c r="B20" s="81" t="s">
        <v>109</v>
      </c>
      <c r="F20" s="136"/>
      <c r="G20" s="161">
        <f>SUM(G17:G19)</f>
        <v>120173</v>
      </c>
      <c r="H20" s="161">
        <f>SUM(H17:H19)</f>
        <v>115652</v>
      </c>
    </row>
    <row r="21" spans="1:8" ht="15.75">
      <c r="A21" s="28"/>
      <c r="B21" s="29"/>
      <c r="F21" s="136"/>
      <c r="G21" s="99"/>
      <c r="H21" s="99"/>
    </row>
    <row r="22" spans="1:8" ht="15.75">
      <c r="A22" s="28"/>
      <c r="B22" s="29"/>
      <c r="F22" s="136"/>
      <c r="G22" s="99"/>
      <c r="H22" s="99"/>
    </row>
    <row r="23" spans="1:8" ht="15.75">
      <c r="A23" s="28"/>
      <c r="B23" s="81" t="s">
        <v>63</v>
      </c>
      <c r="F23" s="136"/>
      <c r="G23" s="99"/>
      <c r="H23" s="99"/>
    </row>
    <row r="24" spans="1:8" ht="15.75">
      <c r="A24" s="28"/>
      <c r="B24" s="29" t="s">
        <v>97</v>
      </c>
      <c r="F24" s="136"/>
      <c r="G24" s="99">
        <f>8803-66+74</f>
        <v>8811</v>
      </c>
      <c r="H24" s="99">
        <v>9875</v>
      </c>
    </row>
    <row r="25" spans="1:8" ht="15.75">
      <c r="A25" s="28"/>
      <c r="B25" s="81"/>
      <c r="F25" s="136"/>
      <c r="G25" s="162">
        <f>SUM(G24:G24)</f>
        <v>8811</v>
      </c>
      <c r="H25" s="162">
        <f>SUM(H24:H24)</f>
        <v>9875</v>
      </c>
    </row>
    <row r="26" spans="1:8" ht="15.75">
      <c r="A26" s="28"/>
      <c r="B26" s="81"/>
      <c r="F26" s="136"/>
      <c r="G26" s="99"/>
      <c r="H26" s="99"/>
    </row>
    <row r="27" spans="1:8" ht="15.75">
      <c r="A27" s="28"/>
      <c r="B27" s="81" t="s">
        <v>64</v>
      </c>
      <c r="F27" s="136"/>
      <c r="G27" s="99"/>
      <c r="H27" s="99"/>
    </row>
    <row r="28" spans="1:8" ht="15.75">
      <c r="A28" s="28"/>
      <c r="B28" s="59" t="s">
        <v>95</v>
      </c>
      <c r="F28" s="136"/>
      <c r="G28" s="99">
        <v>19739</v>
      </c>
      <c r="H28" s="99">
        <v>19243</v>
      </c>
    </row>
    <row r="29" spans="1:8" ht="15.75">
      <c r="A29" s="28"/>
      <c r="B29" s="57" t="s">
        <v>94</v>
      </c>
      <c r="F29" s="136"/>
      <c r="G29" s="99">
        <v>13491</v>
      </c>
      <c r="H29" s="99">
        <f>16143+833</f>
        <v>16976</v>
      </c>
    </row>
    <row r="30" spans="1:8" ht="15.75">
      <c r="A30" s="28"/>
      <c r="B30" s="59" t="s">
        <v>65</v>
      </c>
      <c r="F30" s="136"/>
      <c r="G30" s="163">
        <v>779</v>
      </c>
      <c r="H30" s="163">
        <f>794+1370</f>
        <v>2164</v>
      </c>
    </row>
    <row r="31" spans="1:8" ht="15.75">
      <c r="A31" s="28"/>
      <c r="B31" s="81"/>
      <c r="F31" s="136"/>
      <c r="G31" s="162">
        <f>SUM(G28:G30)</f>
        <v>34009</v>
      </c>
      <c r="H31" s="162">
        <f>SUM(H28:H30)</f>
        <v>38383</v>
      </c>
    </row>
    <row r="32" spans="1:8" ht="15.75">
      <c r="A32" s="28"/>
      <c r="B32" s="29"/>
      <c r="F32" s="136"/>
      <c r="G32" s="99"/>
      <c r="H32" s="99"/>
    </row>
    <row r="33" spans="1:11" ht="15.75">
      <c r="A33" s="28"/>
      <c r="B33" s="81" t="s">
        <v>105</v>
      </c>
      <c r="F33" s="136"/>
      <c r="G33" s="161">
        <f>+G25+G31</f>
        <v>42820</v>
      </c>
      <c r="H33" s="161">
        <f>+H25+H31</f>
        <v>48258</v>
      </c>
      <c r="K33" s="14"/>
    </row>
    <row r="34" spans="1:11" ht="15.75">
      <c r="A34" s="28"/>
      <c r="B34" s="81"/>
      <c r="F34" s="136"/>
      <c r="G34" s="164"/>
      <c r="H34" s="164"/>
      <c r="K34" s="14"/>
    </row>
    <row r="35" spans="1:11" ht="16.5" thickBot="1">
      <c r="A35" s="28"/>
      <c r="B35" s="81" t="s">
        <v>66</v>
      </c>
      <c r="F35" s="136"/>
      <c r="G35" s="160">
        <f>+G33+G20</f>
        <v>162993</v>
      </c>
      <c r="H35" s="160">
        <f>+H33+H20</f>
        <v>163910</v>
      </c>
      <c r="K35" s="14"/>
    </row>
    <row r="36" ht="16.5" thickTop="1">
      <c r="G36" s="84"/>
    </row>
    <row r="37" spans="2:7" ht="15.75">
      <c r="B37" s="46" t="s">
        <v>93</v>
      </c>
      <c r="C37" s="46"/>
      <c r="D37" s="46"/>
      <c r="E37" s="80"/>
      <c r="F37" s="79"/>
      <c r="G37" s="80"/>
    </row>
    <row r="38" spans="2:7" ht="15.75">
      <c r="B38" s="78" t="s">
        <v>122</v>
      </c>
      <c r="C38" s="46"/>
      <c r="D38" s="46"/>
      <c r="E38" s="80"/>
      <c r="F38" s="79"/>
      <c r="G38" s="80"/>
    </row>
    <row r="39" ht="15.75">
      <c r="B39" s="46" t="s">
        <v>92</v>
      </c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3"/>
  <sheetViews>
    <sheetView workbookViewId="0" topLeftCell="A28">
      <selection activeCell="A1" sqref="A1"/>
    </sheetView>
  </sheetViews>
  <sheetFormatPr defaultColWidth="9.00390625" defaultRowHeight="15.75"/>
  <cols>
    <col min="1" max="1" width="30.00390625" style="73" customWidth="1"/>
    <col min="2" max="2" width="8.75390625" style="73" hidden="1" customWidth="1"/>
    <col min="3" max="3" width="7.375" style="73" hidden="1" customWidth="1"/>
    <col min="4" max="7" width="13.625" style="73" customWidth="1"/>
    <col min="8" max="16384" width="8.125" style="73" customWidth="1"/>
  </cols>
  <sheetData>
    <row r="1" spans="1:15" s="10" customFormat="1" ht="15.75">
      <c r="A1" s="1" t="s">
        <v>0</v>
      </c>
      <c r="B1" s="20"/>
      <c r="C1" s="20"/>
      <c r="D1" s="21"/>
      <c r="E1" s="21"/>
      <c r="G1" s="9"/>
      <c r="J1" s="23"/>
      <c r="K1" s="50"/>
      <c r="L1" s="21"/>
      <c r="M1" s="21"/>
      <c r="N1" s="7"/>
      <c r="O1" s="7"/>
    </row>
    <row r="2" spans="1:15" s="10" customFormat="1" ht="15.75">
      <c r="A2" s="2" t="s">
        <v>1</v>
      </c>
      <c r="B2" s="20"/>
      <c r="C2" s="20"/>
      <c r="D2" s="95"/>
      <c r="E2" s="17"/>
      <c r="F2" s="17"/>
      <c r="G2" s="17"/>
      <c r="I2" s="21"/>
      <c r="J2" s="21"/>
      <c r="K2" s="21"/>
      <c r="L2" s="21"/>
      <c r="M2" s="21"/>
      <c r="N2" s="7"/>
      <c r="O2" s="7"/>
    </row>
    <row r="3" spans="1:7" s="10" customFormat="1" ht="15.75">
      <c r="A3" s="77" t="s">
        <v>38</v>
      </c>
      <c r="B3" s="25"/>
      <c r="C3" s="25"/>
      <c r="D3" s="26"/>
      <c r="E3" s="24"/>
      <c r="F3" s="24"/>
      <c r="G3" s="24"/>
    </row>
    <row r="4" spans="1:7" s="10" customFormat="1" ht="15.75">
      <c r="A4" s="8"/>
      <c r="B4" s="25"/>
      <c r="C4" s="25"/>
      <c r="D4" s="26"/>
      <c r="E4" s="26"/>
      <c r="F4" s="26"/>
      <c r="G4" s="26"/>
    </row>
    <row r="5" spans="1:7" s="10" customFormat="1" ht="15.75">
      <c r="A5" s="67" t="s">
        <v>86</v>
      </c>
      <c r="B5" s="82"/>
      <c r="C5" s="82"/>
      <c r="D5" s="67"/>
      <c r="E5" s="76"/>
      <c r="F5" s="82"/>
      <c r="G5" s="82"/>
    </row>
    <row r="6" spans="1:7" s="10" customFormat="1" ht="15.75">
      <c r="A6" s="67" t="s">
        <v>129</v>
      </c>
      <c r="B6" s="25"/>
      <c r="C6" s="25"/>
      <c r="D6" s="67"/>
      <c r="E6" s="76"/>
      <c r="F6" s="82"/>
      <c r="G6" s="82"/>
    </row>
    <row r="7" spans="1:8" s="10" customFormat="1" ht="15.75">
      <c r="A7" s="126" t="s">
        <v>2</v>
      </c>
      <c r="B7" s="51"/>
      <c r="C7" s="51"/>
      <c r="D7" s="126"/>
      <c r="E7" s="83"/>
      <c r="F7" s="83"/>
      <c r="G7" s="83"/>
      <c r="H7" s="52"/>
    </row>
    <row r="8" spans="2:8" s="10" customFormat="1" ht="7.5" customHeight="1">
      <c r="B8" s="3"/>
      <c r="C8" s="3"/>
      <c r="D8" s="15"/>
      <c r="E8" s="4"/>
      <c r="F8" s="4"/>
      <c r="G8" s="4"/>
      <c r="H8" s="4"/>
    </row>
    <row r="9" spans="4:7" s="70" customFormat="1" ht="15.75">
      <c r="D9" s="128" t="s">
        <v>118</v>
      </c>
      <c r="E9" s="128"/>
      <c r="F9" s="128"/>
      <c r="G9" s="128"/>
    </row>
    <row r="10" spans="3:7" s="70" customFormat="1" ht="15.75">
      <c r="C10" s="71" t="s">
        <v>35</v>
      </c>
      <c r="D10" s="133" t="s">
        <v>12</v>
      </c>
      <c r="E10" s="133" t="s">
        <v>12</v>
      </c>
      <c r="F10" s="133" t="s">
        <v>13</v>
      </c>
      <c r="G10" s="133" t="s">
        <v>106</v>
      </c>
    </row>
    <row r="11" spans="3:7" s="70" customFormat="1" ht="15.75">
      <c r="C11" s="71"/>
      <c r="D11" s="133" t="s">
        <v>81</v>
      </c>
      <c r="E11" s="133" t="s">
        <v>82</v>
      </c>
      <c r="F11" s="133" t="s">
        <v>83</v>
      </c>
      <c r="G11" s="133"/>
    </row>
    <row r="12" spans="3:7" s="70" customFormat="1" ht="15.75">
      <c r="C12" s="71"/>
      <c r="D12" s="133"/>
      <c r="E12" s="133" t="s">
        <v>84</v>
      </c>
      <c r="F12" s="133"/>
      <c r="G12" s="133"/>
    </row>
    <row r="13" spans="3:7" s="70" customFormat="1" ht="15.75">
      <c r="C13" s="71"/>
      <c r="D13" s="133"/>
      <c r="E13" s="133" t="s">
        <v>81</v>
      </c>
      <c r="F13" s="133"/>
      <c r="G13" s="133"/>
    </row>
    <row r="14" spans="3:7" s="70" customFormat="1" ht="15.75">
      <c r="C14" s="71"/>
      <c r="D14" s="133"/>
      <c r="E14" s="133" t="s">
        <v>85</v>
      </c>
      <c r="F14" s="133"/>
      <c r="G14" s="133"/>
    </row>
    <row r="15" spans="3:7" s="70" customFormat="1" ht="15.75">
      <c r="C15" s="71"/>
      <c r="D15" s="133" t="s">
        <v>3</v>
      </c>
      <c r="E15" s="133" t="s">
        <v>3</v>
      </c>
      <c r="F15" s="133" t="s">
        <v>3</v>
      </c>
      <c r="G15" s="133" t="s">
        <v>3</v>
      </c>
    </row>
    <row r="16" spans="1:7" ht="16.5" customHeight="1">
      <c r="A16" s="70" t="s">
        <v>130</v>
      </c>
      <c r="B16" s="70"/>
      <c r="C16" s="71"/>
      <c r="D16" s="72"/>
      <c r="E16" s="72"/>
      <c r="F16" s="72"/>
      <c r="G16" s="72"/>
    </row>
    <row r="17" spans="1:7" ht="16.5" customHeight="1">
      <c r="A17" s="75" t="s">
        <v>131</v>
      </c>
      <c r="B17" s="70"/>
      <c r="C17" s="71"/>
      <c r="D17" s="72"/>
      <c r="E17" s="72"/>
      <c r="F17" s="72"/>
      <c r="G17" s="72"/>
    </row>
    <row r="18" spans="1:7" ht="16.5" customHeight="1">
      <c r="A18" s="70" t="s">
        <v>110</v>
      </c>
      <c r="B18" s="70"/>
      <c r="C18" s="71"/>
      <c r="D18" s="72"/>
      <c r="E18" s="72"/>
      <c r="F18" s="72"/>
      <c r="G18" s="72"/>
    </row>
    <row r="19" spans="1:7" s="70" customFormat="1" ht="16.5" customHeight="1">
      <c r="A19" s="73" t="s">
        <v>100</v>
      </c>
      <c r="C19" s="71"/>
      <c r="D19" s="132">
        <v>60000</v>
      </c>
      <c r="E19" s="132">
        <v>15027</v>
      </c>
      <c r="F19" s="132">
        <v>38376</v>
      </c>
      <c r="G19" s="132">
        <f>SUM(D19:F19)</f>
        <v>113403</v>
      </c>
    </row>
    <row r="20" spans="1:7" s="70" customFormat="1" ht="16.5" customHeight="1">
      <c r="A20" s="73" t="s">
        <v>103</v>
      </c>
      <c r="C20" s="71"/>
      <c r="D20" s="132"/>
      <c r="E20" s="132"/>
      <c r="F20" s="132"/>
      <c r="G20" s="132"/>
    </row>
    <row r="21" spans="1:7" ht="16.5" customHeight="1">
      <c r="A21" s="119" t="s">
        <v>104</v>
      </c>
      <c r="C21" s="89"/>
      <c r="D21" s="120">
        <v>0</v>
      </c>
      <c r="E21" s="120">
        <v>-264</v>
      </c>
      <c r="F21" s="120">
        <v>26</v>
      </c>
      <c r="G21" s="120">
        <f>SUM(D21:F21)</f>
        <v>-238</v>
      </c>
    </row>
    <row r="22" spans="1:7" ht="16.5" customHeight="1">
      <c r="A22" s="70" t="s">
        <v>112</v>
      </c>
      <c r="C22" s="89"/>
      <c r="D22" s="123">
        <f>SUM(D19:D21)</f>
        <v>60000</v>
      </c>
      <c r="E22" s="123">
        <f>SUM(E19:E21)</f>
        <v>14763</v>
      </c>
      <c r="F22" s="123">
        <f>SUM(F19:F21)</f>
        <v>38402</v>
      </c>
      <c r="G22" s="123">
        <f>SUM(G19:G21)</f>
        <v>113165</v>
      </c>
    </row>
    <row r="23" spans="1:7" ht="16.5" customHeight="1">
      <c r="A23"/>
      <c r="C23" s="89"/>
      <c r="D23" s="120"/>
      <c r="E23" s="120"/>
      <c r="F23" s="120"/>
      <c r="G23" s="120"/>
    </row>
    <row r="24" spans="1:7" ht="16.5" customHeight="1">
      <c r="A24" s="81" t="s">
        <v>132</v>
      </c>
      <c r="C24" s="89"/>
      <c r="D24" s="120"/>
      <c r="E24" s="120"/>
      <c r="F24" s="120"/>
      <c r="G24" s="120"/>
    </row>
    <row r="25" spans="1:7" ht="16.5" customHeight="1">
      <c r="A25" s="81" t="s">
        <v>133</v>
      </c>
      <c r="C25" s="89"/>
      <c r="D25" s="120"/>
      <c r="E25" s="120"/>
      <c r="F25" s="120"/>
      <c r="G25" s="120"/>
    </row>
    <row r="26" spans="1:7" ht="16.5" customHeight="1">
      <c r="A26" s="119" t="s">
        <v>67</v>
      </c>
      <c r="C26" s="93"/>
      <c r="D26" s="139">
        <v>0</v>
      </c>
      <c r="E26" s="139">
        <v>0</v>
      </c>
      <c r="F26" s="140">
        <f>+'IS'!H28</f>
        <v>8404</v>
      </c>
      <c r="G26" s="140">
        <f>SUM(D26:F26)</f>
        <v>8404</v>
      </c>
    </row>
    <row r="27" spans="1:7" ht="16.5" customHeight="1">
      <c r="A27" s="70" t="s">
        <v>71</v>
      </c>
      <c r="C27" s="93"/>
      <c r="D27" s="138"/>
      <c r="E27" s="138"/>
      <c r="F27" s="125"/>
      <c r="G27" s="125"/>
    </row>
    <row r="28" spans="1:7" s="70" customFormat="1" ht="16.5" customHeight="1">
      <c r="A28" s="70" t="s">
        <v>72</v>
      </c>
      <c r="C28" s="129"/>
      <c r="D28" s="130">
        <f>SUM(D26:D26)</f>
        <v>0</v>
      </c>
      <c r="E28" s="130">
        <f>SUM(E26:E26)</f>
        <v>0</v>
      </c>
      <c r="F28" s="131">
        <f>SUM(F26:F26)</f>
        <v>8404</v>
      </c>
      <c r="G28" s="131">
        <f>SUM(G26:G26)</f>
        <v>8404</v>
      </c>
    </row>
    <row r="29" spans="1:7" ht="16.5" customHeight="1" hidden="1">
      <c r="A29" s="74" t="s">
        <v>73</v>
      </c>
      <c r="C29" s="93"/>
      <c r="D29" s="121"/>
      <c r="E29" s="121"/>
      <c r="F29" s="120"/>
      <c r="G29" s="120"/>
    </row>
    <row r="30" spans="1:7" ht="16.5" customHeight="1" hidden="1">
      <c r="A30" s="74" t="s">
        <v>74</v>
      </c>
      <c r="C30" s="93">
        <v>7</v>
      </c>
      <c r="D30" s="121">
        <v>0</v>
      </c>
      <c r="E30" s="121">
        <v>0</v>
      </c>
      <c r="F30" s="122">
        <v>0</v>
      </c>
      <c r="G30" s="120">
        <f>SUM(D30:F30)</f>
        <v>0</v>
      </c>
    </row>
    <row r="31" spans="1:9" s="70" customFormat="1" ht="16.5" customHeight="1" thickBot="1">
      <c r="A31" s="70" t="s">
        <v>134</v>
      </c>
      <c r="C31" s="71"/>
      <c r="D31" s="127">
        <f>+D22+D28+D30</f>
        <v>60000</v>
      </c>
      <c r="E31" s="127">
        <f>+E22+E28+E30</f>
        <v>14763</v>
      </c>
      <c r="F31" s="127">
        <f>+F22+F28+F30</f>
        <v>46806</v>
      </c>
      <c r="G31" s="127">
        <f>+G22+G28+G30</f>
        <v>121569</v>
      </c>
      <c r="I31" s="137"/>
    </row>
    <row r="32" spans="1:7" ht="16.5" customHeight="1" thickTop="1">
      <c r="A32" s="70"/>
      <c r="C32" s="89"/>
      <c r="D32" s="125"/>
      <c r="E32" s="125"/>
      <c r="F32" s="125"/>
      <c r="G32" s="125"/>
    </row>
    <row r="33" spans="1:7" ht="16.5" customHeight="1">
      <c r="A33" s="70" t="s">
        <v>130</v>
      </c>
      <c r="B33" s="70"/>
      <c r="C33" s="71"/>
      <c r="D33" s="72"/>
      <c r="E33" s="72"/>
      <c r="F33" s="72"/>
      <c r="G33" s="72"/>
    </row>
    <row r="34" spans="1:7" ht="16.5" customHeight="1">
      <c r="A34" s="75" t="s">
        <v>135</v>
      </c>
      <c r="B34" s="70"/>
      <c r="C34" s="71"/>
      <c r="D34" s="72"/>
      <c r="E34" s="72"/>
      <c r="F34" s="72"/>
      <c r="G34" s="72"/>
    </row>
    <row r="35" spans="1:7" ht="16.5" customHeight="1">
      <c r="A35" s="70"/>
      <c r="B35" s="70"/>
      <c r="C35" s="71"/>
      <c r="D35" s="72"/>
      <c r="E35" s="72"/>
      <c r="F35" s="72"/>
      <c r="G35" s="72"/>
    </row>
    <row r="36" spans="1:7" s="70" customFormat="1" ht="16.5" customHeight="1">
      <c r="A36" s="70" t="s">
        <v>111</v>
      </c>
      <c r="C36" s="71"/>
      <c r="D36" s="132">
        <v>60000</v>
      </c>
      <c r="E36" s="132">
        <v>14763</v>
      </c>
      <c r="F36" s="132">
        <v>40889</v>
      </c>
      <c r="G36" s="132">
        <f>SUM(D36:F36)</f>
        <v>115652</v>
      </c>
    </row>
    <row r="37" spans="1:7" ht="16.5" customHeight="1">
      <c r="A37" s="81" t="s">
        <v>132</v>
      </c>
      <c r="C37" s="89"/>
      <c r="D37" s="120"/>
      <c r="E37" s="120"/>
      <c r="F37" s="120"/>
      <c r="G37" s="120"/>
    </row>
    <row r="38" spans="1:7" ht="16.5" customHeight="1">
      <c r="A38" s="81" t="s">
        <v>136</v>
      </c>
      <c r="C38" s="89"/>
      <c r="D38" s="120"/>
      <c r="E38" s="120"/>
      <c r="F38" s="120"/>
      <c r="G38" s="120"/>
    </row>
    <row r="39" spans="1:7" ht="16.5" customHeight="1">
      <c r="A39" s="73" t="s">
        <v>123</v>
      </c>
      <c r="C39" s="89"/>
      <c r="D39" s="125"/>
      <c r="E39" s="125"/>
      <c r="F39" s="125"/>
      <c r="G39" s="125"/>
    </row>
    <row r="40" spans="1:7" ht="16.5" customHeight="1">
      <c r="A40" s="73" t="s">
        <v>124</v>
      </c>
      <c r="C40" s="89"/>
      <c r="D40" s="125">
        <v>0</v>
      </c>
      <c r="E40" s="125">
        <f>181+94+1+13+78</f>
        <v>367</v>
      </c>
      <c r="F40" s="125">
        <v>0</v>
      </c>
      <c r="G40" s="165">
        <f>SUM(D40:F40)</f>
        <v>367</v>
      </c>
    </row>
    <row r="41" spans="1:7" ht="16.5" customHeight="1">
      <c r="A41" s="119" t="s">
        <v>67</v>
      </c>
      <c r="C41" s="93"/>
      <c r="D41" s="121">
        <v>0</v>
      </c>
      <c r="E41" s="121">
        <v>0</v>
      </c>
      <c r="F41" s="165">
        <f>+'IS'!G28</f>
        <v>4154</v>
      </c>
      <c r="G41" s="165">
        <f>SUM(D41:F41)</f>
        <v>4154</v>
      </c>
    </row>
    <row r="42" spans="1:7" ht="16.5" customHeight="1">
      <c r="A42" s="70" t="s">
        <v>71</v>
      </c>
      <c r="C42" s="93"/>
      <c r="D42" s="124"/>
      <c r="E42" s="124"/>
      <c r="F42" s="166"/>
      <c r="G42" s="166"/>
    </row>
    <row r="43" spans="1:7" s="70" customFormat="1" ht="16.5" customHeight="1">
      <c r="A43" s="70" t="s">
        <v>70</v>
      </c>
      <c r="C43" s="129"/>
      <c r="D43" s="130">
        <f>SUM(D41:D41)</f>
        <v>0</v>
      </c>
      <c r="E43" s="167">
        <f>SUM(E40:E41)</f>
        <v>367</v>
      </c>
      <c r="F43" s="167">
        <f>SUM(F41:F41)</f>
        <v>4154</v>
      </c>
      <c r="G43" s="167">
        <f>SUM(G40:G41)</f>
        <v>4521</v>
      </c>
    </row>
    <row r="44" spans="1:7" s="70" customFormat="1" ht="16.5" customHeight="1" hidden="1">
      <c r="A44" s="74" t="s">
        <v>73</v>
      </c>
      <c r="C44" s="129"/>
      <c r="D44" s="130"/>
      <c r="E44" s="130"/>
      <c r="F44" s="167"/>
      <c r="G44" s="167"/>
    </row>
    <row r="45" spans="1:7" ht="16.5" customHeight="1" hidden="1">
      <c r="A45" s="74" t="s">
        <v>74</v>
      </c>
      <c r="C45" s="93"/>
      <c r="D45" s="121">
        <v>0</v>
      </c>
      <c r="E45" s="121">
        <v>0</v>
      </c>
      <c r="F45" s="168">
        <v>0</v>
      </c>
      <c r="G45" s="120">
        <v>0</v>
      </c>
    </row>
    <row r="46" spans="1:7" s="70" customFormat="1" ht="16.5" customHeight="1" thickBot="1">
      <c r="A46" s="70" t="s">
        <v>137</v>
      </c>
      <c r="C46" s="71"/>
      <c r="D46" s="127">
        <f>+D43+D36+D45</f>
        <v>60000</v>
      </c>
      <c r="E46" s="127">
        <f>+E43+E36+E45</f>
        <v>15130</v>
      </c>
      <c r="F46" s="169">
        <f>+F43+F36+F45</f>
        <v>45043</v>
      </c>
      <c r="G46" s="169">
        <f>+G43+G36+G45</f>
        <v>120173</v>
      </c>
    </row>
    <row r="47" spans="4:7" ht="16.5" thickTop="1">
      <c r="D47" s="120"/>
      <c r="E47" s="120"/>
      <c r="F47" s="120"/>
      <c r="G47" s="120"/>
    </row>
    <row r="48" spans="1:7" s="10" customFormat="1" ht="15.75">
      <c r="A48" s="46" t="s">
        <v>108</v>
      </c>
      <c r="B48" s="46"/>
      <c r="C48" s="46"/>
      <c r="D48" s="46"/>
      <c r="E48" s="80"/>
      <c r="F48" s="80"/>
      <c r="G48" s="104"/>
    </row>
    <row r="49" spans="1:7" s="10" customFormat="1" ht="15.75">
      <c r="A49" s="78" t="s">
        <v>114</v>
      </c>
      <c r="B49" s="46"/>
      <c r="C49" s="46"/>
      <c r="D49" s="46"/>
      <c r="E49" s="80"/>
      <c r="F49" s="80"/>
      <c r="G49" s="104"/>
    </row>
    <row r="50" spans="1:7" ht="15.75">
      <c r="A50" s="46" t="s">
        <v>107</v>
      </c>
      <c r="B50" s="46"/>
      <c r="C50" s="10"/>
      <c r="D50" s="10"/>
      <c r="E50" s="10"/>
      <c r="F50" s="10"/>
      <c r="G50" s="120"/>
    </row>
    <row r="51" spans="4:7" ht="15.75">
      <c r="D51" s="120"/>
      <c r="E51" s="120"/>
      <c r="F51" s="120"/>
      <c r="G51" s="120"/>
    </row>
    <row r="52" spans="4:7" ht="15.75">
      <c r="D52" s="120"/>
      <c r="E52" s="120"/>
      <c r="F52" s="120"/>
      <c r="G52" s="120"/>
    </row>
    <row r="53" spans="4:7" ht="15.75">
      <c r="D53" s="120"/>
      <c r="E53" s="120"/>
      <c r="F53" s="120"/>
      <c r="G53" s="120"/>
    </row>
    <row r="54" spans="4:7" ht="15.75">
      <c r="D54" s="120"/>
      <c r="E54" s="120"/>
      <c r="F54" s="120"/>
      <c r="G54" s="120"/>
    </row>
    <row r="55" spans="4:7" ht="15.75">
      <c r="D55" s="120"/>
      <c r="E55" s="120"/>
      <c r="F55" s="120"/>
      <c r="G55" s="120"/>
    </row>
    <row r="56" spans="4:7" ht="15.75">
      <c r="D56" s="120"/>
      <c r="E56" s="120"/>
      <c r="F56" s="120"/>
      <c r="G56" s="120"/>
    </row>
    <row r="57" spans="4:7" ht="15.75">
      <c r="D57" s="120"/>
      <c r="E57" s="120"/>
      <c r="F57" s="120"/>
      <c r="G57" s="120"/>
    </row>
    <row r="58" spans="4:7" ht="15.75">
      <c r="D58" s="120"/>
      <c r="E58" s="120"/>
      <c r="F58" s="120"/>
      <c r="G58" s="120"/>
    </row>
    <row r="59" spans="4:7" ht="15.75">
      <c r="D59" s="120"/>
      <c r="E59" s="120"/>
      <c r="F59" s="120"/>
      <c r="G59" s="120"/>
    </row>
    <row r="60" spans="4:7" ht="15.75">
      <c r="D60" s="120"/>
      <c r="E60" s="120"/>
      <c r="F60" s="120"/>
      <c r="G60" s="120"/>
    </row>
    <row r="61" spans="4:7" ht="15.75">
      <c r="D61" s="120"/>
      <c r="E61" s="120"/>
      <c r="F61" s="120"/>
      <c r="G61" s="120"/>
    </row>
    <row r="62" spans="4:7" ht="15.75">
      <c r="D62" s="120"/>
      <c r="E62" s="120"/>
      <c r="F62" s="120"/>
      <c r="G62" s="120"/>
    </row>
    <row r="63" spans="4:7" ht="15.75">
      <c r="D63" s="120"/>
      <c r="E63" s="120"/>
      <c r="F63" s="120"/>
      <c r="G63" s="120"/>
    </row>
    <row r="64" spans="4:7" ht="15.75">
      <c r="D64" s="120"/>
      <c r="E64" s="120"/>
      <c r="F64" s="120"/>
      <c r="G64" s="120"/>
    </row>
    <row r="65" spans="4:7" ht="15.75">
      <c r="D65" s="120"/>
      <c r="E65" s="120"/>
      <c r="F65" s="120"/>
      <c r="G65" s="120"/>
    </row>
    <row r="66" spans="4:7" ht="15.75">
      <c r="D66" s="120"/>
      <c r="E66" s="120"/>
      <c r="F66" s="120"/>
      <c r="G66" s="120"/>
    </row>
    <row r="67" spans="4:7" ht="15.75">
      <c r="D67" s="120"/>
      <c r="E67" s="120"/>
      <c r="F67" s="120"/>
      <c r="G67" s="120"/>
    </row>
    <row r="68" spans="4:7" ht="15.75">
      <c r="D68" s="120"/>
      <c r="E68" s="120"/>
      <c r="F68" s="120"/>
      <c r="G68" s="120"/>
    </row>
    <row r="69" spans="4:7" ht="15.75">
      <c r="D69" s="120"/>
      <c r="E69" s="120"/>
      <c r="F69" s="120"/>
      <c r="G69" s="120"/>
    </row>
    <row r="70" spans="4:7" ht="15.75">
      <c r="D70" s="120"/>
      <c r="E70" s="120"/>
      <c r="F70" s="120"/>
      <c r="G70" s="120"/>
    </row>
    <row r="71" spans="4:7" ht="15.75">
      <c r="D71" s="120"/>
      <c r="E71" s="120"/>
      <c r="F71" s="120"/>
      <c r="G71" s="120"/>
    </row>
    <row r="72" spans="4:7" ht="15.75">
      <c r="D72" s="120"/>
      <c r="E72" s="120"/>
      <c r="F72" s="120"/>
      <c r="G72" s="120"/>
    </row>
    <row r="73" spans="4:7" ht="15.75">
      <c r="D73" s="120"/>
      <c r="E73" s="120"/>
      <c r="F73" s="120"/>
      <c r="G73" s="120"/>
    </row>
    <row r="74" spans="4:7" ht="15.75">
      <c r="D74" s="120"/>
      <c r="E74" s="120"/>
      <c r="F74" s="120"/>
      <c r="G74" s="120"/>
    </row>
    <row r="75" spans="4:7" ht="15.75">
      <c r="D75" s="120"/>
      <c r="E75" s="120"/>
      <c r="F75" s="120"/>
      <c r="G75" s="120"/>
    </row>
    <row r="76" spans="4:7" ht="15.75">
      <c r="D76" s="120"/>
      <c r="E76" s="120"/>
      <c r="F76" s="120"/>
      <c r="G76" s="120"/>
    </row>
    <row r="77" spans="4:7" ht="15.75">
      <c r="D77" s="120"/>
      <c r="E77" s="120"/>
      <c r="F77" s="120"/>
      <c r="G77" s="120"/>
    </row>
    <row r="78" spans="4:7" ht="15.75">
      <c r="D78" s="120"/>
      <c r="E78" s="120"/>
      <c r="F78" s="120"/>
      <c r="G78" s="120"/>
    </row>
    <row r="79" spans="4:7" ht="15.75">
      <c r="D79" s="120"/>
      <c r="E79" s="120"/>
      <c r="F79" s="120"/>
      <c r="G79" s="120"/>
    </row>
    <row r="80" spans="4:7" ht="15.75">
      <c r="D80" s="120"/>
      <c r="E80" s="120"/>
      <c r="F80" s="120"/>
      <c r="G80" s="120"/>
    </row>
    <row r="81" spans="4:7" ht="15.75">
      <c r="D81" s="120"/>
      <c r="E81" s="120"/>
      <c r="F81" s="120"/>
      <c r="G81" s="120"/>
    </row>
    <row r="82" spans="4:7" ht="15.75">
      <c r="D82" s="120"/>
      <c r="E82" s="120"/>
      <c r="F82" s="120"/>
      <c r="G82" s="120"/>
    </row>
    <row r="83" spans="4:7" ht="15.75">
      <c r="D83" s="120"/>
      <c r="E83" s="120"/>
      <c r="F83" s="120"/>
      <c r="G83" s="120"/>
    </row>
    <row r="84" spans="4:7" ht="15.75">
      <c r="D84" s="120"/>
      <c r="E84" s="120"/>
      <c r="F84" s="120"/>
      <c r="G84" s="120"/>
    </row>
    <row r="85" spans="4:7" ht="15.75">
      <c r="D85" s="120"/>
      <c r="E85" s="120"/>
      <c r="F85" s="120"/>
      <c r="G85" s="120"/>
    </row>
    <row r="86" spans="4:7" ht="15.75">
      <c r="D86" s="120"/>
      <c r="E86" s="120"/>
      <c r="F86" s="120"/>
      <c r="G86" s="120"/>
    </row>
    <row r="87" spans="4:7" ht="15.75">
      <c r="D87" s="120"/>
      <c r="E87" s="120"/>
      <c r="F87" s="120"/>
      <c r="G87" s="120"/>
    </row>
    <row r="88" spans="4:7" ht="15.75">
      <c r="D88" s="120"/>
      <c r="E88" s="120"/>
      <c r="F88" s="120"/>
      <c r="G88" s="120"/>
    </row>
    <row r="89" spans="4:7" ht="15.75">
      <c r="D89" s="120"/>
      <c r="E89" s="120"/>
      <c r="F89" s="120"/>
      <c r="G89" s="120"/>
    </row>
    <row r="90" spans="4:7" ht="15.75">
      <c r="D90" s="120"/>
      <c r="E90" s="120"/>
      <c r="F90" s="120"/>
      <c r="G90" s="120"/>
    </row>
    <row r="91" spans="4:7" ht="15.75">
      <c r="D91" s="120"/>
      <c r="E91" s="120"/>
      <c r="F91" s="120"/>
      <c r="G91" s="120"/>
    </row>
    <row r="92" spans="4:7" ht="15.75">
      <c r="D92" s="120"/>
      <c r="E92" s="120"/>
      <c r="F92" s="120"/>
      <c r="G92" s="120"/>
    </row>
    <row r="93" spans="4:7" ht="15.75">
      <c r="D93" s="120"/>
      <c r="E93" s="120"/>
      <c r="F93" s="120"/>
      <c r="G93" s="120"/>
    </row>
    <row r="94" spans="4:7" ht="15.75">
      <c r="D94" s="120"/>
      <c r="E94" s="120"/>
      <c r="F94" s="120"/>
      <c r="G94" s="120"/>
    </row>
    <row r="95" spans="4:7" ht="15.75">
      <c r="D95" s="120"/>
      <c r="E95" s="120"/>
      <c r="F95" s="120"/>
      <c r="G95" s="120"/>
    </row>
    <row r="96" spans="4:7" ht="15.75">
      <c r="D96" s="120"/>
      <c r="E96" s="120"/>
      <c r="F96" s="120"/>
      <c r="G96" s="120"/>
    </row>
    <row r="97" spans="4:7" ht="15.75">
      <c r="D97" s="120"/>
      <c r="E97" s="120"/>
      <c r="F97" s="120"/>
      <c r="G97" s="120"/>
    </row>
    <row r="98" spans="4:7" ht="15.75">
      <c r="D98" s="120"/>
      <c r="E98" s="120"/>
      <c r="F98" s="120"/>
      <c r="G98" s="120"/>
    </row>
    <row r="99" spans="4:7" ht="15.75">
      <c r="D99" s="120"/>
      <c r="E99" s="120"/>
      <c r="F99" s="120"/>
      <c r="G99" s="120"/>
    </row>
    <row r="100" spans="4:7" ht="15.75">
      <c r="D100" s="120"/>
      <c r="E100" s="120"/>
      <c r="F100" s="120"/>
      <c r="G100" s="120"/>
    </row>
    <row r="101" spans="4:7" ht="15.75">
      <c r="D101" s="120"/>
      <c r="E101" s="120"/>
      <c r="F101" s="120"/>
      <c r="G101" s="120"/>
    </row>
    <row r="102" spans="4:7" ht="15.75">
      <c r="D102" s="120"/>
      <c r="E102" s="120"/>
      <c r="F102" s="120"/>
      <c r="G102" s="120"/>
    </row>
    <row r="103" spans="4:7" ht="15.75">
      <c r="D103" s="120"/>
      <c r="E103" s="120"/>
      <c r="F103" s="120"/>
      <c r="G103" s="120"/>
    </row>
    <row r="104" spans="4:7" ht="15.75">
      <c r="D104" s="120"/>
      <c r="E104" s="120"/>
      <c r="F104" s="120"/>
      <c r="G104" s="120"/>
    </row>
    <row r="105" spans="4:7" ht="15.75">
      <c r="D105" s="120"/>
      <c r="E105" s="120"/>
      <c r="F105" s="120"/>
      <c r="G105" s="120"/>
    </row>
    <row r="106" spans="4:7" ht="15.75">
      <c r="D106" s="120"/>
      <c r="E106" s="120"/>
      <c r="F106" s="120"/>
      <c r="G106" s="120"/>
    </row>
    <row r="107" spans="4:7" ht="15.75">
      <c r="D107" s="120"/>
      <c r="E107" s="120"/>
      <c r="F107" s="120"/>
      <c r="G107" s="120"/>
    </row>
    <row r="108" spans="4:7" ht="15.75">
      <c r="D108" s="120"/>
      <c r="E108" s="120"/>
      <c r="F108" s="120"/>
      <c r="G108" s="120"/>
    </row>
    <row r="109" spans="4:7" ht="15.75">
      <c r="D109" s="120"/>
      <c r="E109" s="120"/>
      <c r="F109" s="120"/>
      <c r="G109" s="120"/>
    </row>
    <row r="110" spans="4:7" ht="15.75">
      <c r="D110" s="120"/>
      <c r="E110" s="120"/>
      <c r="F110" s="120"/>
      <c r="G110" s="120"/>
    </row>
    <row r="111" spans="4:7" ht="15.75">
      <c r="D111" s="120"/>
      <c r="E111" s="120"/>
      <c r="F111" s="120"/>
      <c r="G111" s="120"/>
    </row>
    <row r="112" spans="4:7" ht="15.75">
      <c r="D112" s="120"/>
      <c r="E112" s="120"/>
      <c r="F112" s="120"/>
      <c r="G112" s="120"/>
    </row>
    <row r="113" spans="4:7" ht="15.75">
      <c r="D113" s="120"/>
      <c r="E113" s="120"/>
      <c r="F113" s="120"/>
      <c r="G113" s="120"/>
    </row>
    <row r="114" spans="4:7" ht="15.75">
      <c r="D114" s="120"/>
      <c r="E114" s="120"/>
      <c r="F114" s="120"/>
      <c r="G114" s="120"/>
    </row>
    <row r="115" spans="4:7" ht="15.75">
      <c r="D115" s="120"/>
      <c r="E115" s="120"/>
      <c r="F115" s="120"/>
      <c r="G115" s="120"/>
    </row>
    <row r="116" spans="4:7" ht="15.75">
      <c r="D116" s="120"/>
      <c r="E116" s="120"/>
      <c r="F116" s="120"/>
      <c r="G116" s="120"/>
    </row>
    <row r="117" spans="4:7" ht="15.75">
      <c r="D117" s="120"/>
      <c r="E117" s="120"/>
      <c r="F117" s="120"/>
      <c r="G117" s="120"/>
    </row>
    <row r="118" spans="4:7" ht="15.75">
      <c r="D118" s="120"/>
      <c r="E118" s="120"/>
      <c r="F118" s="120"/>
      <c r="G118" s="120"/>
    </row>
    <row r="119" spans="4:7" ht="15.75">
      <c r="D119" s="120"/>
      <c r="E119" s="120"/>
      <c r="F119" s="120"/>
      <c r="G119" s="120"/>
    </row>
    <row r="120" spans="4:7" ht="15.75">
      <c r="D120" s="120"/>
      <c r="E120" s="120"/>
      <c r="F120" s="120"/>
      <c r="G120" s="120"/>
    </row>
    <row r="121" spans="4:7" ht="15.75">
      <c r="D121" s="120"/>
      <c r="E121" s="120"/>
      <c r="F121" s="120"/>
      <c r="G121" s="120"/>
    </row>
    <row r="122" spans="4:7" ht="15.75">
      <c r="D122" s="120"/>
      <c r="E122" s="120"/>
      <c r="F122" s="120"/>
      <c r="G122" s="120"/>
    </row>
    <row r="123" spans="4:7" ht="15.75">
      <c r="D123" s="120"/>
      <c r="E123" s="120"/>
      <c r="F123" s="120"/>
      <c r="G123" s="120"/>
    </row>
    <row r="124" spans="4:7" ht="15.75">
      <c r="D124" s="120"/>
      <c r="E124" s="120"/>
      <c r="F124" s="120"/>
      <c r="G124" s="120"/>
    </row>
    <row r="125" spans="4:7" ht="15.75">
      <c r="D125" s="120"/>
      <c r="E125" s="120"/>
      <c r="F125" s="120"/>
      <c r="G125" s="120"/>
    </row>
    <row r="126" spans="4:7" ht="15.75">
      <c r="D126" s="120"/>
      <c r="E126" s="120"/>
      <c r="F126" s="120"/>
      <c r="G126" s="120"/>
    </row>
    <row r="127" spans="4:7" ht="15.75">
      <c r="D127" s="120"/>
      <c r="E127" s="120"/>
      <c r="F127" s="120"/>
      <c r="G127" s="120"/>
    </row>
    <row r="128" spans="4:7" ht="15.75">
      <c r="D128" s="120"/>
      <c r="E128" s="120"/>
      <c r="F128" s="120"/>
      <c r="G128" s="120"/>
    </row>
    <row r="129" spans="4:7" ht="15.75">
      <c r="D129" s="120"/>
      <c r="E129" s="120"/>
      <c r="F129" s="120"/>
      <c r="G129" s="120"/>
    </row>
    <row r="130" spans="4:7" ht="15.75">
      <c r="D130" s="120"/>
      <c r="E130" s="120"/>
      <c r="F130" s="120"/>
      <c r="G130" s="120"/>
    </row>
    <row r="131" spans="4:7" ht="15.75">
      <c r="D131" s="120"/>
      <c r="E131" s="120"/>
      <c r="F131" s="120"/>
      <c r="G131" s="120"/>
    </row>
    <row r="132" spans="4:7" ht="15.75">
      <c r="D132" s="120"/>
      <c r="E132" s="120"/>
      <c r="F132" s="120"/>
      <c r="G132" s="120"/>
    </row>
    <row r="133" spans="4:7" ht="15.75">
      <c r="D133" s="120"/>
      <c r="E133" s="120"/>
      <c r="F133" s="120"/>
      <c r="G133" s="120"/>
    </row>
    <row r="134" spans="4:7" ht="15.75">
      <c r="D134" s="120"/>
      <c r="E134" s="120"/>
      <c r="F134" s="120"/>
      <c r="G134" s="120"/>
    </row>
    <row r="135" spans="4:7" ht="15.75">
      <c r="D135" s="120"/>
      <c r="E135" s="120"/>
      <c r="F135" s="120"/>
      <c r="G135" s="120"/>
    </row>
    <row r="136" spans="4:7" ht="15.75">
      <c r="D136" s="120"/>
      <c r="E136" s="120"/>
      <c r="F136" s="120"/>
      <c r="G136" s="120"/>
    </row>
    <row r="137" spans="4:7" ht="15.75">
      <c r="D137" s="120"/>
      <c r="E137" s="120"/>
      <c r="F137" s="120"/>
      <c r="G137" s="120"/>
    </row>
    <row r="138" spans="4:7" ht="15.75">
      <c r="D138" s="120"/>
      <c r="E138" s="120"/>
      <c r="F138" s="120"/>
      <c r="G138" s="120"/>
    </row>
    <row r="139" spans="4:7" ht="15.75">
      <c r="D139" s="120"/>
      <c r="E139" s="120"/>
      <c r="F139" s="120"/>
      <c r="G139" s="120"/>
    </row>
    <row r="140" spans="4:7" ht="15.75">
      <c r="D140" s="120"/>
      <c r="E140" s="120"/>
      <c r="F140" s="120"/>
      <c r="G140" s="120"/>
    </row>
    <row r="141" spans="4:7" ht="15.75">
      <c r="D141" s="120"/>
      <c r="E141" s="120"/>
      <c r="F141" s="120"/>
      <c r="G141" s="120"/>
    </row>
    <row r="142" spans="4:7" ht="15.75">
      <c r="D142" s="120"/>
      <c r="E142" s="120"/>
      <c r="F142" s="120"/>
      <c r="G142" s="120"/>
    </row>
    <row r="143" spans="4:7" ht="15.75">
      <c r="D143" s="120"/>
      <c r="E143" s="120"/>
      <c r="F143" s="120"/>
      <c r="G143" s="120"/>
    </row>
    <row r="144" spans="4:7" ht="15.75">
      <c r="D144" s="120"/>
      <c r="E144" s="120"/>
      <c r="F144" s="120"/>
      <c r="G144" s="120"/>
    </row>
    <row r="145" spans="4:7" ht="15.75">
      <c r="D145" s="120"/>
      <c r="E145" s="120"/>
      <c r="F145" s="120"/>
      <c r="G145" s="120"/>
    </row>
    <row r="146" spans="4:7" ht="15.75">
      <c r="D146" s="120"/>
      <c r="E146" s="120"/>
      <c r="F146" s="120"/>
      <c r="G146" s="120"/>
    </row>
    <row r="147" spans="4:7" ht="15.75">
      <c r="D147" s="120"/>
      <c r="E147" s="120"/>
      <c r="F147" s="120"/>
      <c r="G147" s="120"/>
    </row>
    <row r="148" spans="4:7" ht="15.75">
      <c r="D148" s="120"/>
      <c r="E148" s="120"/>
      <c r="F148" s="120"/>
      <c r="G148" s="120"/>
    </row>
    <row r="149" spans="4:7" ht="15.75">
      <c r="D149" s="120"/>
      <c r="E149" s="120"/>
      <c r="F149" s="120"/>
      <c r="G149" s="120"/>
    </row>
    <row r="150" spans="4:7" ht="15.75">
      <c r="D150" s="120"/>
      <c r="E150" s="120"/>
      <c r="F150" s="120"/>
      <c r="G150" s="120"/>
    </row>
    <row r="151" spans="4:7" ht="15.75">
      <c r="D151" s="120"/>
      <c r="E151" s="120"/>
      <c r="F151" s="120"/>
      <c r="G151" s="120"/>
    </row>
    <row r="152" spans="4:7" ht="15.75">
      <c r="D152" s="120"/>
      <c r="E152" s="120"/>
      <c r="F152" s="120"/>
      <c r="G152" s="120"/>
    </row>
    <row r="153" spans="4:7" ht="15.75">
      <c r="D153" s="120"/>
      <c r="E153" s="120"/>
      <c r="F153" s="120"/>
      <c r="G153" s="120"/>
    </row>
    <row r="154" spans="4:7" ht="15.75">
      <c r="D154" s="120"/>
      <c r="E154" s="120"/>
      <c r="F154" s="120"/>
      <c r="G154" s="120"/>
    </row>
    <row r="155" spans="4:7" ht="15.75">
      <c r="D155" s="120"/>
      <c r="E155" s="120"/>
      <c r="F155" s="120"/>
      <c r="G155" s="120"/>
    </row>
    <row r="156" spans="4:7" ht="15.75">
      <c r="D156" s="120"/>
      <c r="E156" s="120"/>
      <c r="F156" s="120"/>
      <c r="G156" s="120"/>
    </row>
    <row r="157" spans="4:7" ht="15.75">
      <c r="D157" s="120"/>
      <c r="E157" s="120"/>
      <c r="F157" s="120"/>
      <c r="G157" s="120"/>
    </row>
    <row r="158" spans="4:7" ht="15.75">
      <c r="D158" s="120"/>
      <c r="E158" s="120"/>
      <c r="F158" s="120"/>
      <c r="G158" s="120"/>
    </row>
    <row r="159" spans="4:7" ht="15.75">
      <c r="D159" s="120"/>
      <c r="E159" s="120"/>
      <c r="F159" s="120"/>
      <c r="G159" s="120"/>
    </row>
    <row r="160" spans="4:7" ht="15.75">
      <c r="D160" s="120"/>
      <c r="E160" s="120"/>
      <c r="F160" s="120"/>
      <c r="G160" s="120"/>
    </row>
    <row r="161" spans="4:7" ht="15.75">
      <c r="D161" s="120"/>
      <c r="E161" s="120"/>
      <c r="F161" s="120"/>
      <c r="G161" s="120"/>
    </row>
    <row r="162" spans="4:7" ht="15.75">
      <c r="D162" s="120"/>
      <c r="E162" s="120"/>
      <c r="F162" s="120"/>
      <c r="G162" s="120"/>
    </row>
    <row r="163" spans="4:7" ht="15.75">
      <c r="D163" s="120"/>
      <c r="E163" s="120"/>
      <c r="F163" s="120"/>
      <c r="G163" s="120"/>
    </row>
    <row r="164" spans="4:7" ht="15.75">
      <c r="D164" s="120"/>
      <c r="E164" s="120"/>
      <c r="F164" s="120"/>
      <c r="G164" s="120"/>
    </row>
    <row r="165" spans="4:7" ht="15.75">
      <c r="D165" s="120"/>
      <c r="E165" s="120"/>
      <c r="F165" s="120"/>
      <c r="G165" s="120"/>
    </row>
    <row r="166" spans="4:7" ht="15.75">
      <c r="D166" s="120"/>
      <c r="E166" s="120"/>
      <c r="F166" s="120"/>
      <c r="G166" s="120"/>
    </row>
    <row r="167" spans="4:7" ht="15.75">
      <c r="D167" s="120"/>
      <c r="E167" s="120"/>
      <c r="F167" s="120"/>
      <c r="G167" s="120"/>
    </row>
    <row r="168" spans="4:7" ht="15.75">
      <c r="D168" s="120"/>
      <c r="E168" s="120"/>
      <c r="F168" s="120"/>
      <c r="G168" s="120"/>
    </row>
    <row r="169" spans="4:7" ht="15.75">
      <c r="D169" s="120"/>
      <c r="E169" s="120"/>
      <c r="F169" s="120"/>
      <c r="G169" s="120"/>
    </row>
    <row r="170" spans="4:7" ht="15.75">
      <c r="D170" s="120"/>
      <c r="E170" s="120"/>
      <c r="F170" s="120"/>
      <c r="G170" s="120"/>
    </row>
    <row r="171" spans="4:7" ht="15.75">
      <c r="D171" s="120"/>
      <c r="E171" s="120"/>
      <c r="F171" s="120"/>
      <c r="G171" s="120"/>
    </row>
    <row r="172" spans="4:7" ht="15.75">
      <c r="D172" s="120"/>
      <c r="E172" s="120"/>
      <c r="F172" s="120"/>
      <c r="G172" s="120"/>
    </row>
    <row r="173" spans="4:7" ht="15.75">
      <c r="D173" s="120"/>
      <c r="E173" s="120"/>
      <c r="F173" s="120"/>
      <c r="G173" s="120"/>
    </row>
    <row r="174" spans="4:7" ht="15.75">
      <c r="D174" s="120"/>
      <c r="E174" s="120"/>
      <c r="F174" s="120"/>
      <c r="G174" s="120"/>
    </row>
    <row r="175" spans="4:7" ht="15.75">
      <c r="D175" s="120"/>
      <c r="E175" s="120"/>
      <c r="F175" s="120"/>
      <c r="G175" s="120"/>
    </row>
    <row r="176" spans="4:7" ht="15.75">
      <c r="D176" s="120"/>
      <c r="E176" s="120"/>
      <c r="F176" s="120"/>
      <c r="G176" s="120"/>
    </row>
    <row r="177" spans="4:7" ht="15.75">
      <c r="D177" s="120"/>
      <c r="E177" s="120"/>
      <c r="F177" s="120"/>
      <c r="G177" s="120"/>
    </row>
    <row r="178" spans="4:7" ht="15.75">
      <c r="D178" s="120"/>
      <c r="E178" s="120"/>
      <c r="F178" s="120"/>
      <c r="G178" s="120"/>
    </row>
    <row r="179" spans="4:7" ht="15.75">
      <c r="D179" s="120"/>
      <c r="E179" s="120"/>
      <c r="F179" s="120"/>
      <c r="G179" s="120"/>
    </row>
    <row r="180" spans="4:7" ht="15.75">
      <c r="D180" s="120"/>
      <c r="E180" s="120"/>
      <c r="F180" s="120"/>
      <c r="G180" s="120"/>
    </row>
    <row r="181" spans="4:7" ht="15.75">
      <c r="D181" s="120"/>
      <c r="E181" s="120"/>
      <c r="F181" s="120"/>
      <c r="G181" s="120"/>
    </row>
    <row r="182" spans="4:7" ht="15.75">
      <c r="D182" s="120"/>
      <c r="E182" s="120"/>
      <c r="F182" s="120"/>
      <c r="G182" s="120"/>
    </row>
    <row r="183" spans="4:7" ht="15.75">
      <c r="D183" s="120"/>
      <c r="E183" s="120"/>
      <c r="F183" s="120"/>
      <c r="G183" s="120"/>
    </row>
    <row r="184" spans="4:7" ht="15.75">
      <c r="D184" s="120"/>
      <c r="E184" s="120"/>
      <c r="F184" s="120"/>
      <c r="G184" s="120"/>
    </row>
    <row r="185" spans="4:7" ht="15.75">
      <c r="D185" s="120"/>
      <c r="E185" s="120"/>
      <c r="F185" s="120"/>
      <c r="G185" s="120"/>
    </row>
    <row r="186" spans="4:7" ht="15.75">
      <c r="D186" s="120"/>
      <c r="E186" s="120"/>
      <c r="F186" s="120"/>
      <c r="G186" s="120"/>
    </row>
    <row r="187" spans="4:7" ht="15.75">
      <c r="D187" s="120"/>
      <c r="E187" s="120"/>
      <c r="F187" s="120"/>
      <c r="G187" s="120"/>
    </row>
    <row r="188" spans="4:7" ht="15.75">
      <c r="D188" s="120"/>
      <c r="E188" s="120"/>
      <c r="F188" s="120"/>
      <c r="G188" s="120"/>
    </row>
    <row r="189" spans="4:7" ht="15.75">
      <c r="D189" s="120"/>
      <c r="E189" s="120"/>
      <c r="F189" s="120"/>
      <c r="G189" s="120"/>
    </row>
    <row r="190" spans="4:7" ht="15.75">
      <c r="D190" s="120"/>
      <c r="E190" s="120"/>
      <c r="F190" s="120"/>
      <c r="G190" s="120"/>
    </row>
    <row r="191" spans="4:7" ht="15.75">
      <c r="D191" s="120"/>
      <c r="E191" s="120"/>
      <c r="F191" s="120"/>
      <c r="G191" s="120"/>
    </row>
    <row r="192" spans="4:7" ht="15.75">
      <c r="D192" s="120"/>
      <c r="E192" s="120"/>
      <c r="F192" s="120"/>
      <c r="G192" s="120"/>
    </row>
    <row r="193" spans="4:7" ht="15.75">
      <c r="D193" s="120"/>
      <c r="E193" s="120"/>
      <c r="F193" s="120"/>
      <c r="G193" s="120"/>
    </row>
    <row r="194" spans="4:7" ht="15.75">
      <c r="D194" s="120"/>
      <c r="E194" s="120"/>
      <c r="F194" s="120"/>
      <c r="G194" s="120"/>
    </row>
    <row r="195" spans="4:7" ht="15.75">
      <c r="D195" s="120"/>
      <c r="E195" s="120"/>
      <c r="F195" s="120"/>
      <c r="G195" s="120"/>
    </row>
    <row r="196" spans="4:7" ht="15.75">
      <c r="D196" s="120"/>
      <c r="E196" s="120"/>
      <c r="F196" s="120"/>
      <c r="G196" s="120"/>
    </row>
    <row r="197" spans="4:7" ht="15.75">
      <c r="D197" s="120"/>
      <c r="E197" s="120"/>
      <c r="F197" s="120"/>
      <c r="G197" s="120"/>
    </row>
    <row r="198" spans="4:7" ht="15.75">
      <c r="D198" s="120"/>
      <c r="E198" s="120"/>
      <c r="F198" s="120"/>
      <c r="G198" s="120"/>
    </row>
    <row r="199" spans="4:7" ht="15.75">
      <c r="D199" s="120"/>
      <c r="E199" s="120"/>
      <c r="F199" s="120"/>
      <c r="G199" s="120"/>
    </row>
    <row r="200" spans="4:7" ht="15.75">
      <c r="D200" s="120"/>
      <c r="E200" s="120"/>
      <c r="F200" s="120"/>
      <c r="G200" s="120"/>
    </row>
    <row r="201" spans="4:7" ht="15.75">
      <c r="D201" s="120"/>
      <c r="E201" s="120"/>
      <c r="F201" s="120"/>
      <c r="G201" s="120"/>
    </row>
    <row r="202" spans="4:7" ht="15.75">
      <c r="D202" s="120"/>
      <c r="E202" s="120"/>
      <c r="F202" s="120"/>
      <c r="G202" s="120"/>
    </row>
    <row r="203" spans="4:7" ht="15.75">
      <c r="D203" s="120"/>
      <c r="E203" s="120"/>
      <c r="F203" s="120"/>
      <c r="G203" s="120"/>
    </row>
    <row r="204" spans="4:7" ht="15.75">
      <c r="D204" s="120"/>
      <c r="E204" s="120"/>
      <c r="F204" s="120"/>
      <c r="G204" s="120"/>
    </row>
    <row r="205" spans="4:7" ht="15.75">
      <c r="D205" s="120"/>
      <c r="E205" s="120"/>
      <c r="F205" s="120"/>
      <c r="G205" s="120"/>
    </row>
    <row r="206" spans="4:7" ht="15.75">
      <c r="D206" s="120"/>
      <c r="E206" s="120"/>
      <c r="F206" s="120"/>
      <c r="G206" s="120"/>
    </row>
    <row r="207" spans="4:7" ht="15.75">
      <c r="D207" s="120"/>
      <c r="E207" s="120"/>
      <c r="F207" s="120"/>
      <c r="G207" s="120"/>
    </row>
    <row r="208" spans="4:7" ht="15.75">
      <c r="D208" s="120"/>
      <c r="E208" s="120"/>
      <c r="F208" s="120"/>
      <c r="G208" s="120"/>
    </row>
    <row r="209" spans="4:7" ht="15.75">
      <c r="D209" s="120"/>
      <c r="E209" s="120"/>
      <c r="F209" s="120"/>
      <c r="G209" s="120"/>
    </row>
    <row r="210" spans="4:7" ht="15.75">
      <c r="D210" s="120"/>
      <c r="E210" s="120"/>
      <c r="F210" s="120"/>
      <c r="G210" s="120"/>
    </row>
    <row r="211" spans="4:7" ht="15.75">
      <c r="D211" s="120"/>
      <c r="E211" s="120"/>
      <c r="F211" s="120"/>
      <c r="G211" s="120"/>
    </row>
    <row r="212" spans="4:7" ht="15.75">
      <c r="D212" s="120"/>
      <c r="E212" s="120"/>
      <c r="F212" s="120"/>
      <c r="G212" s="120"/>
    </row>
    <row r="213" spans="4:7" ht="15.75">
      <c r="D213" s="120"/>
      <c r="E213" s="120"/>
      <c r="F213" s="120"/>
      <c r="G213" s="120"/>
    </row>
    <row r="214" spans="4:7" ht="15.75">
      <c r="D214" s="120"/>
      <c r="E214" s="120"/>
      <c r="F214" s="120"/>
      <c r="G214" s="120"/>
    </row>
    <row r="215" spans="4:7" ht="15.75">
      <c r="D215" s="120"/>
      <c r="E215" s="120"/>
      <c r="F215" s="120"/>
      <c r="G215" s="120"/>
    </row>
    <row r="216" spans="4:7" ht="15.75">
      <c r="D216" s="120"/>
      <c r="E216" s="120"/>
      <c r="F216" s="120"/>
      <c r="G216" s="120"/>
    </row>
    <row r="217" spans="4:7" ht="15.75">
      <c r="D217" s="120"/>
      <c r="E217" s="120"/>
      <c r="F217" s="120"/>
      <c r="G217" s="120"/>
    </row>
    <row r="218" spans="4:7" ht="15.75">
      <c r="D218" s="120"/>
      <c r="E218" s="120"/>
      <c r="F218" s="120"/>
      <c r="G218" s="120"/>
    </row>
    <row r="219" spans="4:7" ht="15.75">
      <c r="D219" s="120"/>
      <c r="E219" s="120"/>
      <c r="F219" s="120"/>
      <c r="G219" s="120"/>
    </row>
    <row r="220" spans="4:7" ht="15.75">
      <c r="D220" s="120"/>
      <c r="E220" s="120"/>
      <c r="F220" s="120"/>
      <c r="G220" s="120"/>
    </row>
    <row r="221" spans="4:7" ht="15.75">
      <c r="D221" s="120"/>
      <c r="E221" s="120"/>
      <c r="F221" s="120"/>
      <c r="G221" s="120"/>
    </row>
    <row r="222" spans="4:7" ht="15.75">
      <c r="D222" s="120"/>
      <c r="E222" s="120"/>
      <c r="F222" s="120"/>
      <c r="G222" s="120"/>
    </row>
    <row r="223" spans="4:7" ht="15.75">
      <c r="D223" s="120"/>
      <c r="E223" s="120"/>
      <c r="F223" s="120"/>
      <c r="G223" s="120"/>
    </row>
    <row r="224" spans="4:7" ht="15.75">
      <c r="D224" s="120"/>
      <c r="E224" s="120"/>
      <c r="F224" s="120"/>
      <c r="G224" s="120"/>
    </row>
    <row r="225" spans="4:7" ht="15.75">
      <c r="D225" s="120"/>
      <c r="E225" s="120"/>
      <c r="F225" s="120"/>
      <c r="G225" s="120"/>
    </row>
    <row r="226" spans="4:7" ht="15.75">
      <c r="D226" s="120"/>
      <c r="E226" s="120"/>
      <c r="F226" s="120"/>
      <c r="G226" s="120"/>
    </row>
    <row r="227" spans="4:7" ht="15.75">
      <c r="D227" s="120"/>
      <c r="E227" s="120"/>
      <c r="F227" s="120"/>
      <c r="G227" s="120"/>
    </row>
    <row r="228" spans="4:7" ht="15.75">
      <c r="D228" s="120"/>
      <c r="E228" s="120"/>
      <c r="F228" s="120"/>
      <c r="G228" s="120"/>
    </row>
    <row r="229" spans="4:7" ht="15.75">
      <c r="D229" s="120"/>
      <c r="E229" s="120"/>
      <c r="F229" s="120"/>
      <c r="G229" s="120"/>
    </row>
    <row r="230" spans="4:7" ht="15.75">
      <c r="D230" s="120"/>
      <c r="E230" s="120"/>
      <c r="F230" s="120"/>
      <c r="G230" s="120"/>
    </row>
    <row r="231" spans="4:7" ht="15.75">
      <c r="D231" s="120"/>
      <c r="E231" s="120"/>
      <c r="F231" s="120"/>
      <c r="G231" s="120"/>
    </row>
    <row r="232" spans="4:7" ht="15.75">
      <c r="D232" s="120"/>
      <c r="E232" s="120"/>
      <c r="F232" s="120"/>
      <c r="G232" s="120"/>
    </row>
    <row r="233" spans="4:7" ht="15.75">
      <c r="D233" s="120"/>
      <c r="E233" s="120"/>
      <c r="F233" s="120"/>
      <c r="G233" s="120"/>
    </row>
    <row r="234" spans="4:7" ht="15.75">
      <c r="D234" s="120"/>
      <c r="E234" s="120"/>
      <c r="F234" s="120"/>
      <c r="G234" s="120"/>
    </row>
    <row r="235" spans="4:7" ht="15.75">
      <c r="D235" s="120"/>
      <c r="E235" s="120"/>
      <c r="F235" s="120"/>
      <c r="G235" s="120"/>
    </row>
    <row r="236" spans="4:7" ht="15.75">
      <c r="D236" s="120"/>
      <c r="E236" s="120"/>
      <c r="F236" s="120"/>
      <c r="G236" s="120"/>
    </row>
    <row r="237" spans="4:7" ht="15.75">
      <c r="D237" s="120"/>
      <c r="E237" s="120"/>
      <c r="F237" s="120"/>
      <c r="G237" s="120"/>
    </row>
    <row r="238" spans="4:7" ht="15.75">
      <c r="D238" s="120"/>
      <c r="E238" s="120"/>
      <c r="F238" s="120"/>
      <c r="G238" s="120"/>
    </row>
    <row r="239" spans="4:7" ht="15.75">
      <c r="D239" s="120"/>
      <c r="E239" s="120"/>
      <c r="F239" s="120"/>
      <c r="G239" s="120"/>
    </row>
    <row r="240" spans="4:7" ht="15.75">
      <c r="D240" s="120"/>
      <c r="E240" s="120"/>
      <c r="F240" s="120"/>
      <c r="G240" s="120"/>
    </row>
    <row r="241" spans="4:7" ht="15.75">
      <c r="D241" s="120"/>
      <c r="E241" s="120"/>
      <c r="F241" s="120"/>
      <c r="G241" s="120"/>
    </row>
    <row r="242" spans="4:7" ht="15.75">
      <c r="D242" s="120"/>
      <c r="E242" s="120"/>
      <c r="F242" s="120"/>
      <c r="G242" s="120"/>
    </row>
    <row r="243" spans="4:7" ht="15.75">
      <c r="D243" s="120"/>
      <c r="E243" s="120"/>
      <c r="F243" s="120"/>
      <c r="G243" s="120"/>
    </row>
    <row r="244" spans="4:7" ht="15.75">
      <c r="D244" s="120"/>
      <c r="E244" s="120"/>
      <c r="F244" s="120"/>
      <c r="G244" s="120"/>
    </row>
    <row r="245" spans="4:7" ht="15.75">
      <c r="D245" s="120"/>
      <c r="E245" s="120"/>
      <c r="F245" s="120"/>
      <c r="G245" s="120"/>
    </row>
    <row r="246" spans="4:7" ht="15.75">
      <c r="D246" s="120"/>
      <c r="E246" s="120"/>
      <c r="F246" s="120"/>
      <c r="G246" s="120"/>
    </row>
    <row r="247" spans="4:7" ht="15.75">
      <c r="D247" s="120"/>
      <c r="E247" s="120"/>
      <c r="F247" s="120"/>
      <c r="G247" s="120"/>
    </row>
    <row r="248" spans="4:7" ht="15.75">
      <c r="D248" s="120"/>
      <c r="E248" s="120"/>
      <c r="F248" s="120"/>
      <c r="G248" s="120"/>
    </row>
    <row r="249" spans="4:7" ht="15.75">
      <c r="D249" s="120"/>
      <c r="E249" s="120"/>
      <c r="F249" s="120"/>
      <c r="G249" s="120"/>
    </row>
    <row r="250" spans="4:7" ht="15.75">
      <c r="D250" s="120"/>
      <c r="E250" s="120"/>
      <c r="F250" s="120"/>
      <c r="G250" s="120"/>
    </row>
    <row r="251" spans="4:7" ht="15.75">
      <c r="D251" s="120"/>
      <c r="E251" s="120"/>
      <c r="F251" s="120"/>
      <c r="G251" s="120"/>
    </row>
    <row r="252" spans="4:7" ht="15.75">
      <c r="D252" s="120"/>
      <c r="E252" s="120"/>
      <c r="F252" s="120"/>
      <c r="G252" s="120"/>
    </row>
    <row r="253" spans="4:7" ht="15.75">
      <c r="D253" s="120"/>
      <c r="E253" s="120"/>
      <c r="F253" s="120"/>
      <c r="G253" s="120"/>
    </row>
    <row r="254" spans="4:7" ht="15.75">
      <c r="D254" s="120"/>
      <c r="E254" s="120"/>
      <c r="F254" s="120"/>
      <c r="G254" s="120"/>
    </row>
    <row r="255" spans="4:7" ht="15.75">
      <c r="D255" s="120"/>
      <c r="E255" s="120"/>
      <c r="F255" s="120"/>
      <c r="G255" s="120"/>
    </row>
    <row r="256" spans="4:7" ht="15.75">
      <c r="D256" s="120"/>
      <c r="E256" s="120"/>
      <c r="F256" s="120"/>
      <c r="G256" s="120"/>
    </row>
    <row r="257" spans="4:7" ht="15.75">
      <c r="D257" s="120"/>
      <c r="E257" s="120"/>
      <c r="F257" s="120"/>
      <c r="G257" s="120"/>
    </row>
    <row r="258" spans="4:7" ht="15.75">
      <c r="D258" s="120"/>
      <c r="E258" s="120"/>
      <c r="F258" s="120"/>
      <c r="G258" s="120"/>
    </row>
    <row r="259" spans="4:7" ht="15.75">
      <c r="D259" s="120"/>
      <c r="E259" s="120"/>
      <c r="F259" s="120"/>
      <c r="G259" s="120"/>
    </row>
    <row r="260" spans="4:7" ht="15.75">
      <c r="D260" s="120"/>
      <c r="E260" s="120"/>
      <c r="F260" s="120"/>
      <c r="G260" s="120"/>
    </row>
    <row r="261" spans="4:7" ht="15.75">
      <c r="D261" s="120"/>
      <c r="E261" s="120"/>
      <c r="F261" s="120"/>
      <c r="G261" s="120"/>
    </row>
    <row r="262" spans="4:7" ht="15.75">
      <c r="D262" s="120"/>
      <c r="E262" s="120"/>
      <c r="F262" s="120"/>
      <c r="G262" s="120"/>
    </row>
    <row r="263" spans="4:7" ht="15.75">
      <c r="D263" s="120"/>
      <c r="E263" s="120"/>
      <c r="F263" s="120"/>
      <c r="G263" s="120"/>
    </row>
    <row r="264" spans="4:7" ht="15.75">
      <c r="D264" s="120"/>
      <c r="E264" s="120"/>
      <c r="F264" s="120"/>
      <c r="G264" s="120"/>
    </row>
    <row r="265" spans="4:7" ht="15.75">
      <c r="D265" s="120"/>
      <c r="E265" s="120"/>
      <c r="F265" s="120"/>
      <c r="G265" s="120"/>
    </row>
    <row r="266" spans="4:7" ht="15.75">
      <c r="D266" s="120"/>
      <c r="E266" s="120"/>
      <c r="F266" s="120"/>
      <c r="G266" s="120"/>
    </row>
    <row r="267" spans="4:7" ht="15.75">
      <c r="D267" s="120"/>
      <c r="E267" s="120"/>
      <c r="F267" s="120"/>
      <c r="G267" s="120"/>
    </row>
    <row r="268" spans="4:7" ht="15.75">
      <c r="D268" s="120"/>
      <c r="E268" s="120"/>
      <c r="F268" s="120"/>
      <c r="G268" s="120"/>
    </row>
    <row r="269" spans="4:7" ht="15.75">
      <c r="D269" s="120"/>
      <c r="E269" s="120"/>
      <c r="F269" s="120"/>
      <c r="G269" s="120"/>
    </row>
    <row r="270" spans="4:7" ht="15.75">
      <c r="D270" s="120"/>
      <c r="E270" s="120"/>
      <c r="F270" s="120"/>
      <c r="G270" s="120"/>
    </row>
    <row r="271" spans="4:7" ht="15.75">
      <c r="D271" s="120"/>
      <c r="E271" s="120"/>
      <c r="F271" s="120"/>
      <c r="G271" s="120"/>
    </row>
    <row r="272" spans="4:7" ht="15.75">
      <c r="D272" s="120"/>
      <c r="E272" s="120"/>
      <c r="F272" s="120"/>
      <c r="G272" s="120"/>
    </row>
    <row r="273" spans="4:7" ht="15.75">
      <c r="D273" s="120"/>
      <c r="E273" s="120"/>
      <c r="F273" s="120"/>
      <c r="G273" s="120"/>
    </row>
    <row r="274" spans="4:7" ht="15.75">
      <c r="D274" s="120"/>
      <c r="E274" s="120"/>
      <c r="F274" s="120"/>
      <c r="G274" s="120"/>
    </row>
    <row r="275" spans="4:7" ht="15.75">
      <c r="D275" s="120"/>
      <c r="E275" s="120"/>
      <c r="F275" s="120"/>
      <c r="G275" s="120"/>
    </row>
    <row r="276" spans="4:7" ht="15.75">
      <c r="D276" s="120"/>
      <c r="E276" s="120"/>
      <c r="F276" s="120"/>
      <c r="G276" s="120"/>
    </row>
    <row r="277" spans="4:7" ht="15.75">
      <c r="D277" s="120"/>
      <c r="E277" s="120"/>
      <c r="F277" s="120"/>
      <c r="G277" s="120"/>
    </row>
    <row r="278" spans="4:7" ht="15.75">
      <c r="D278" s="120"/>
      <c r="E278" s="120"/>
      <c r="F278" s="120"/>
      <c r="G278" s="120"/>
    </row>
    <row r="279" spans="4:7" ht="15.75">
      <c r="D279" s="120"/>
      <c r="E279" s="120"/>
      <c r="F279" s="120"/>
      <c r="G279" s="120"/>
    </row>
    <row r="280" spans="4:7" ht="15.75">
      <c r="D280" s="120"/>
      <c r="E280" s="120"/>
      <c r="F280" s="120"/>
      <c r="G280" s="120"/>
    </row>
    <row r="281" spans="4:7" ht="15.75">
      <c r="D281" s="120"/>
      <c r="E281" s="120"/>
      <c r="F281" s="120"/>
      <c r="G281" s="120"/>
    </row>
    <row r="282" spans="4:7" ht="15.75">
      <c r="D282" s="120"/>
      <c r="E282" s="120"/>
      <c r="F282" s="120"/>
      <c r="G282" s="120"/>
    </row>
    <row r="283" spans="4:7" ht="15.75">
      <c r="D283" s="120"/>
      <c r="E283" s="120"/>
      <c r="F283" s="120"/>
      <c r="G283" s="120"/>
    </row>
    <row r="284" spans="4:7" ht="15.75">
      <c r="D284" s="120"/>
      <c r="E284" s="120"/>
      <c r="F284" s="120"/>
      <c r="G284" s="120"/>
    </row>
    <row r="285" spans="4:7" ht="15.75">
      <c r="D285" s="120"/>
      <c r="E285" s="120"/>
      <c r="F285" s="120"/>
      <c r="G285" s="120"/>
    </row>
    <row r="286" spans="4:7" ht="15.75">
      <c r="D286" s="120"/>
      <c r="E286" s="120"/>
      <c r="F286" s="120"/>
      <c r="G286" s="120"/>
    </row>
    <row r="287" spans="4:7" ht="15.75">
      <c r="D287" s="120"/>
      <c r="E287" s="120"/>
      <c r="F287" s="120"/>
      <c r="G287" s="120"/>
    </row>
    <row r="288" spans="4:7" ht="15.75">
      <c r="D288" s="120"/>
      <c r="E288" s="120"/>
      <c r="F288" s="120"/>
      <c r="G288" s="120"/>
    </row>
    <row r="289" spans="4:7" ht="15.75">
      <c r="D289" s="120"/>
      <c r="E289" s="120"/>
      <c r="F289" s="120"/>
      <c r="G289" s="120"/>
    </row>
    <row r="290" spans="4:7" ht="15.75">
      <c r="D290" s="120"/>
      <c r="E290" s="120"/>
      <c r="F290" s="120"/>
      <c r="G290" s="120"/>
    </row>
    <row r="291" spans="4:7" ht="15.75">
      <c r="D291" s="120"/>
      <c r="E291" s="120"/>
      <c r="F291" s="120"/>
      <c r="G291" s="120"/>
    </row>
    <row r="292" spans="4:7" ht="15.75">
      <c r="D292" s="120"/>
      <c r="E292" s="120"/>
      <c r="F292" s="120"/>
      <c r="G292" s="120"/>
    </row>
    <row r="293" spans="4:7" ht="15.75">
      <c r="D293" s="120"/>
      <c r="E293" s="120"/>
      <c r="F293" s="120"/>
      <c r="G293" s="120"/>
    </row>
    <row r="294" spans="4:7" ht="15.75">
      <c r="D294" s="120"/>
      <c r="E294" s="120"/>
      <c r="F294" s="120"/>
      <c r="G294" s="120"/>
    </row>
    <row r="295" spans="4:7" ht="15.75">
      <c r="D295" s="120"/>
      <c r="E295" s="120"/>
      <c r="F295" s="120"/>
      <c r="G295" s="120"/>
    </row>
    <row r="296" spans="4:7" ht="15.75">
      <c r="D296" s="120"/>
      <c r="E296" s="120"/>
      <c r="F296" s="120"/>
      <c r="G296" s="120"/>
    </row>
    <row r="297" spans="4:7" ht="15.75">
      <c r="D297" s="120"/>
      <c r="E297" s="120"/>
      <c r="F297" s="120"/>
      <c r="G297" s="120"/>
    </row>
    <row r="298" spans="4:7" ht="15.75">
      <c r="D298" s="120"/>
      <c r="E298" s="120"/>
      <c r="F298" s="120"/>
      <c r="G298" s="120"/>
    </row>
    <row r="299" spans="4:7" ht="15.75">
      <c r="D299" s="120"/>
      <c r="E299" s="120"/>
      <c r="F299" s="120"/>
      <c r="G299" s="120"/>
    </row>
    <row r="300" spans="4:7" ht="15.75">
      <c r="D300" s="120"/>
      <c r="E300" s="120"/>
      <c r="F300" s="120"/>
      <c r="G300" s="120"/>
    </row>
    <row r="301" spans="4:7" ht="15.75">
      <c r="D301" s="120"/>
      <c r="E301" s="120"/>
      <c r="F301" s="120"/>
      <c r="G301" s="120"/>
    </row>
    <row r="302" spans="4:7" ht="15.75">
      <c r="D302" s="120"/>
      <c r="E302" s="120"/>
      <c r="F302" s="120"/>
      <c r="G302" s="120"/>
    </row>
    <row r="303" spans="4:7" ht="15.75">
      <c r="D303" s="120"/>
      <c r="E303" s="120"/>
      <c r="F303" s="120"/>
      <c r="G303" s="120"/>
    </row>
  </sheetData>
  <printOptions horizontalCentered="1"/>
  <pageMargins left="0.35433070866141736" right="0.1968503937007874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4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2" width="10.75390625" style="10" customWidth="1"/>
    <col min="3" max="3" width="9.75390625" style="10" customWidth="1"/>
    <col min="4" max="4" width="8.75390625" style="10" customWidth="1"/>
    <col min="5" max="5" width="10.625" style="10" customWidth="1"/>
    <col min="6" max="6" width="8.75390625" style="10" customWidth="1"/>
    <col min="7" max="7" width="11.875" style="10" customWidth="1"/>
    <col min="8" max="8" width="11.75390625" style="10" customWidth="1"/>
    <col min="9" max="16384" width="8.00390625" style="10" customWidth="1"/>
  </cols>
  <sheetData>
    <row r="1" spans="1:14" ht="15.75">
      <c r="A1" s="1" t="s">
        <v>0</v>
      </c>
      <c r="B1" s="20"/>
      <c r="C1" s="21"/>
      <c r="D1" s="21"/>
      <c r="E1" s="21"/>
      <c r="F1" s="21"/>
      <c r="H1" s="9"/>
      <c r="I1" s="23"/>
      <c r="J1" s="50"/>
      <c r="K1" s="21"/>
      <c r="L1" s="21"/>
      <c r="M1" s="7"/>
      <c r="N1" s="7"/>
    </row>
    <row r="2" spans="1:14" ht="15.75">
      <c r="A2" s="2" t="s">
        <v>1</v>
      </c>
      <c r="B2" s="20"/>
      <c r="C2" s="21"/>
      <c r="D2" s="21"/>
      <c r="E2" s="21"/>
      <c r="F2" s="17"/>
      <c r="G2" s="17"/>
      <c r="H2" s="21"/>
      <c r="I2" s="21"/>
      <c r="J2" s="21"/>
      <c r="K2" s="21"/>
      <c r="L2" s="21"/>
      <c r="M2" s="7"/>
      <c r="N2" s="7"/>
    </row>
    <row r="3" spans="1:7" ht="15.75">
      <c r="A3" s="77" t="s">
        <v>37</v>
      </c>
      <c r="B3" s="25"/>
      <c r="C3" s="26"/>
      <c r="D3" s="26"/>
      <c r="E3" s="26"/>
      <c r="F3" s="24"/>
      <c r="G3" s="24"/>
    </row>
    <row r="4" spans="1:7" ht="15.75">
      <c r="A4" s="77"/>
      <c r="B4" s="25"/>
      <c r="C4" s="26"/>
      <c r="D4" s="26"/>
      <c r="E4" s="26"/>
      <c r="F4" s="26"/>
      <c r="G4" s="24"/>
    </row>
    <row r="5" spans="1:7" ht="15.75">
      <c r="A5" s="66" t="s">
        <v>89</v>
      </c>
      <c r="B5" s="3"/>
      <c r="C5" s="4"/>
      <c r="D5" s="4"/>
      <c r="E5" s="4"/>
      <c r="F5" s="4"/>
      <c r="G5" s="95"/>
    </row>
    <row r="6" spans="1:7" ht="15.75">
      <c r="A6" s="67" t="s">
        <v>125</v>
      </c>
      <c r="B6" s="51"/>
      <c r="C6" s="52"/>
      <c r="D6" s="52"/>
      <c r="E6" s="52"/>
      <c r="F6" s="52"/>
      <c r="G6" s="52"/>
    </row>
    <row r="7" ht="15.75">
      <c r="A7" s="8" t="s">
        <v>2</v>
      </c>
    </row>
    <row r="8" spans="7:8" ht="15.75" hidden="1">
      <c r="G8" s="11"/>
      <c r="H8" s="11"/>
    </row>
    <row r="9" spans="3:8" ht="15.75">
      <c r="C9" s="48"/>
      <c r="G9" s="56">
        <v>2007</v>
      </c>
      <c r="H9" s="56">
        <v>2006</v>
      </c>
    </row>
    <row r="10" spans="7:8" ht="15.75">
      <c r="G10" s="11" t="s">
        <v>138</v>
      </c>
      <c r="H10" s="11" t="s">
        <v>138</v>
      </c>
    </row>
    <row r="11" spans="7:8" ht="15.75">
      <c r="G11" s="11" t="s">
        <v>16</v>
      </c>
      <c r="H11" s="11" t="s">
        <v>16</v>
      </c>
    </row>
    <row r="12" spans="7:8" ht="15.75">
      <c r="G12" s="94">
        <v>39355</v>
      </c>
      <c r="H12" s="94">
        <v>38990</v>
      </c>
    </row>
    <row r="13" spans="7:8" ht="15.75">
      <c r="G13" s="11" t="s">
        <v>3</v>
      </c>
      <c r="H13" s="11" t="s">
        <v>3</v>
      </c>
    </row>
    <row r="14" ht="15.75">
      <c r="H14" s="53"/>
    </row>
    <row r="15" spans="1:8" ht="15.75">
      <c r="A15" s="28"/>
      <c r="B15" t="s">
        <v>17</v>
      </c>
      <c r="G15" s="30">
        <f>+'IS'!G24</f>
        <v>5339</v>
      </c>
      <c r="H15" s="30">
        <v>10183</v>
      </c>
    </row>
    <row r="16" spans="1:8" ht="15.75">
      <c r="A16" s="28"/>
      <c r="B16" t="s">
        <v>18</v>
      </c>
      <c r="G16" s="30"/>
      <c r="H16" s="30"/>
    </row>
    <row r="17" spans="1:8" ht="15.75">
      <c r="A17" s="28"/>
      <c r="B17"/>
      <c r="G17" s="30"/>
      <c r="H17" s="30"/>
    </row>
    <row r="18" spans="1:8" ht="15.75">
      <c r="A18" s="28"/>
      <c r="B18" s="57" t="s">
        <v>19</v>
      </c>
      <c r="G18" s="86">
        <v>3924</v>
      </c>
      <c r="H18" s="86">
        <v>4207</v>
      </c>
    </row>
    <row r="19" spans="1:8" ht="15.75">
      <c r="A19" s="28"/>
      <c r="B19" s="57" t="s">
        <v>20</v>
      </c>
      <c r="G19" s="54">
        <v>-413</v>
      </c>
      <c r="H19" s="54">
        <v>-329</v>
      </c>
    </row>
    <row r="20" spans="1:8" ht="15.75">
      <c r="A20" s="28"/>
      <c r="B20" s="59" t="s">
        <v>21</v>
      </c>
      <c r="G20" s="68">
        <f>+G15+G18+G19</f>
        <v>8850</v>
      </c>
      <c r="H20" s="68">
        <f>+H15+H18+H19</f>
        <v>14061</v>
      </c>
    </row>
    <row r="21" spans="1:8" ht="15.75">
      <c r="A21" s="28"/>
      <c r="B21" s="57"/>
      <c r="G21" s="54"/>
      <c r="H21" s="54"/>
    </row>
    <row r="22" spans="1:8" ht="15.75">
      <c r="A22" s="28"/>
      <c r="B22" s="59" t="s">
        <v>22</v>
      </c>
      <c r="G22" s="54"/>
      <c r="H22" s="54"/>
    </row>
    <row r="23" spans="1:8" ht="15.75">
      <c r="A23" s="28"/>
      <c r="B23" s="57" t="s">
        <v>23</v>
      </c>
      <c r="G23" s="86">
        <f>-629+157</f>
        <v>-472</v>
      </c>
      <c r="H23" s="86">
        <v>-1577</v>
      </c>
    </row>
    <row r="24" spans="1:8" ht="15.75">
      <c r="A24" s="28"/>
      <c r="B24" s="57" t="s">
        <v>24</v>
      </c>
      <c r="G24" s="99">
        <f>-2988</f>
        <v>-2988</v>
      </c>
      <c r="H24" s="99">
        <v>3408</v>
      </c>
    </row>
    <row r="25" spans="1:8" ht="15.75">
      <c r="A25" s="28"/>
      <c r="B25" s="57" t="s">
        <v>48</v>
      </c>
      <c r="G25" s="99">
        <f>-3145-7+478</f>
        <v>-2674</v>
      </c>
      <c r="H25" s="99">
        <v>-1921</v>
      </c>
    </row>
    <row r="26" spans="1:8" ht="15.75">
      <c r="A26" s="28"/>
      <c r="B26" s="59" t="s">
        <v>25</v>
      </c>
      <c r="G26" s="68">
        <f>SUM(G20:G25)</f>
        <v>2716</v>
      </c>
      <c r="H26" s="68">
        <f>SUM(H20:H25)</f>
        <v>13971</v>
      </c>
    </row>
    <row r="27" spans="1:8" ht="15.75">
      <c r="A27" s="28"/>
      <c r="B27" s="59"/>
      <c r="G27" s="54"/>
      <c r="H27" s="54"/>
    </row>
    <row r="28" spans="1:8" ht="15.75">
      <c r="A28" s="28"/>
      <c r="B28" s="59" t="s">
        <v>26</v>
      </c>
      <c r="G28" s="54"/>
      <c r="H28" s="54"/>
    </row>
    <row r="29" spans="1:8" ht="15.75" hidden="1">
      <c r="A29" s="28"/>
      <c r="B29" s="58" t="s">
        <v>31</v>
      </c>
      <c r="G29" s="99">
        <v>0</v>
      </c>
      <c r="H29" s="99">
        <v>0</v>
      </c>
    </row>
    <row r="30" spans="1:8" ht="15.75">
      <c r="A30" s="28"/>
      <c r="B30" s="58" t="s">
        <v>32</v>
      </c>
      <c r="G30" s="54">
        <v>-5057</v>
      </c>
      <c r="H30" s="54">
        <v>-7369</v>
      </c>
    </row>
    <row r="31" spans="1:8" ht="15.75">
      <c r="A31" s="28"/>
      <c r="B31" s="59"/>
      <c r="G31" s="55">
        <f>SUM(G29:G30)</f>
        <v>-5057</v>
      </c>
      <c r="H31" s="55">
        <f>SUM(H29:H30)</f>
        <v>-7369</v>
      </c>
    </row>
    <row r="32" spans="1:8" ht="15.75" hidden="1">
      <c r="A32" s="28"/>
      <c r="B32" s="59"/>
      <c r="G32" s="54"/>
      <c r="H32" s="54"/>
    </row>
    <row r="33" spans="1:8" ht="15.75" hidden="1">
      <c r="A33" s="28"/>
      <c r="B33" s="59" t="s">
        <v>27</v>
      </c>
      <c r="G33" s="54"/>
      <c r="H33" s="54"/>
    </row>
    <row r="34" spans="1:8" ht="15.75" hidden="1">
      <c r="A34" s="28"/>
      <c r="B34" s="85" t="s">
        <v>28</v>
      </c>
      <c r="G34" s="54">
        <v>0</v>
      </c>
      <c r="H34" s="54">
        <v>0</v>
      </c>
    </row>
    <row r="35" spans="1:8" ht="15.75" hidden="1">
      <c r="A35" s="28"/>
      <c r="B35" s="85" t="s">
        <v>29</v>
      </c>
      <c r="C35" s="85"/>
      <c r="G35" s="54">
        <v>0</v>
      </c>
      <c r="H35" s="54">
        <v>0</v>
      </c>
    </row>
    <row r="36" spans="1:8" ht="15.75" hidden="1">
      <c r="A36" s="28"/>
      <c r="B36" s="59"/>
      <c r="C36" s="85" t="s">
        <v>30</v>
      </c>
      <c r="G36" s="54">
        <v>0</v>
      </c>
      <c r="H36" s="54">
        <v>0</v>
      </c>
    </row>
    <row r="37" spans="1:8" ht="15.75" hidden="1">
      <c r="A37" s="28"/>
      <c r="B37" s="59"/>
      <c r="G37" s="55">
        <f>SUM(G34:G36)</f>
        <v>0</v>
      </c>
      <c r="H37" s="55">
        <f>SUM(H34:H36)</f>
        <v>0</v>
      </c>
    </row>
    <row r="38" spans="1:9" ht="15.75">
      <c r="A38" s="28"/>
      <c r="B38" s="59"/>
      <c r="G38" s="54"/>
      <c r="H38" s="54"/>
      <c r="I38" s="98"/>
    </row>
    <row r="39" spans="1:8" ht="15.75">
      <c r="A39" s="28"/>
      <c r="B39" s="57" t="s">
        <v>79</v>
      </c>
      <c r="G39" s="54">
        <f>+G26+G31+G37</f>
        <v>-2341</v>
      </c>
      <c r="H39" s="54">
        <f>+H26+H31+H37</f>
        <v>6602</v>
      </c>
    </row>
    <row r="40" spans="1:8" ht="15.75">
      <c r="A40" s="28"/>
      <c r="B40" s="57"/>
      <c r="G40" s="54"/>
      <c r="H40" s="54"/>
    </row>
    <row r="41" spans="1:8" ht="15.75">
      <c r="A41" s="28"/>
      <c r="B41" s="57" t="s">
        <v>78</v>
      </c>
      <c r="D41" s="97"/>
      <c r="G41" s="54">
        <v>21221.819</v>
      </c>
      <c r="H41" s="54">
        <v>14588</v>
      </c>
    </row>
    <row r="42" spans="1:8" ht="15.75">
      <c r="A42" s="28"/>
      <c r="B42" s="59"/>
      <c r="G42" s="54"/>
      <c r="H42" s="54"/>
    </row>
    <row r="43" spans="1:8" ht="16.5" thickBot="1">
      <c r="A43" s="28"/>
      <c r="B43" s="57" t="s">
        <v>80</v>
      </c>
      <c r="G43" s="69">
        <f>+G39+G41</f>
        <v>18880.819</v>
      </c>
      <c r="H43" s="69">
        <f>+H39+H41</f>
        <v>21190</v>
      </c>
    </row>
    <row r="44" spans="1:8" ht="16.5" thickTop="1">
      <c r="A44" s="28"/>
      <c r="B44" s="59"/>
      <c r="G44" s="54"/>
      <c r="H44" s="54"/>
    </row>
    <row r="45" ht="15.75">
      <c r="B45" s="60"/>
    </row>
    <row r="46" spans="2:8" ht="15.75">
      <c r="B46" s="46" t="s">
        <v>101</v>
      </c>
      <c r="C46" s="46"/>
      <c r="D46" s="46"/>
      <c r="E46" s="46"/>
      <c r="F46" s="46"/>
      <c r="G46" s="46"/>
      <c r="H46" s="22"/>
    </row>
    <row r="47" spans="2:8" ht="15.75">
      <c r="B47" s="78" t="s">
        <v>115</v>
      </c>
      <c r="C47" s="46"/>
      <c r="D47" s="46"/>
      <c r="E47" s="46"/>
      <c r="F47" s="46"/>
      <c r="G47" s="46"/>
      <c r="H47" s="22"/>
    </row>
    <row r="48" spans="2:8" ht="15.75">
      <c r="B48" s="46" t="s">
        <v>102</v>
      </c>
      <c r="C48" s="22"/>
      <c r="D48" s="22"/>
      <c r="E48" s="22"/>
      <c r="F48" s="22"/>
      <c r="G48" s="22"/>
      <c r="H48" s="22"/>
    </row>
    <row r="49" ht="15.75">
      <c r="B49" s="60"/>
    </row>
    <row r="50" ht="15.75">
      <c r="B50" s="60"/>
    </row>
    <row r="51" ht="15.75">
      <c r="B51" s="60"/>
    </row>
    <row r="52" spans="2:7" ht="15.75">
      <c r="B52" s="60"/>
      <c r="G52" s="48"/>
    </row>
    <row r="53" spans="2:7" ht="15.75">
      <c r="B53" s="60"/>
      <c r="G53" s="48"/>
    </row>
    <row r="54" ht="15.75">
      <c r="B54" s="60"/>
    </row>
    <row r="55" ht="15.75">
      <c r="B55" s="60"/>
    </row>
    <row r="56" ht="15.75">
      <c r="B56" s="60"/>
    </row>
    <row r="57" ht="15.75">
      <c r="B57" s="60"/>
    </row>
    <row r="58" ht="15.75">
      <c r="B58" s="60"/>
    </row>
    <row r="59" ht="15.75">
      <c r="B59" s="60"/>
    </row>
    <row r="60" ht="15.75">
      <c r="B60" s="60"/>
    </row>
    <row r="61" ht="15.75">
      <c r="B61" s="60"/>
    </row>
    <row r="62" ht="15.75">
      <c r="B62" s="60"/>
    </row>
    <row r="63" ht="15.75">
      <c r="B63" s="60"/>
    </row>
    <row r="64" ht="15.75">
      <c r="B64" s="60"/>
    </row>
    <row r="65" ht="15.75">
      <c r="B65" s="60"/>
    </row>
    <row r="66" ht="15.75">
      <c r="B66" s="60"/>
    </row>
    <row r="67" ht="15.75">
      <c r="B67" s="60"/>
    </row>
    <row r="68" ht="15.75">
      <c r="B68" s="60"/>
    </row>
    <row r="69" ht="15.75">
      <c r="B69" s="60"/>
    </row>
    <row r="70" ht="15.75">
      <c r="B70" s="60"/>
    </row>
    <row r="71" ht="15.75">
      <c r="B71" s="60"/>
    </row>
    <row r="72" ht="15.75">
      <c r="B72" s="60"/>
    </row>
    <row r="73" ht="15.75">
      <c r="B73" s="60"/>
    </row>
    <row r="74" ht="15.75">
      <c r="B74" s="60"/>
    </row>
    <row r="75" ht="15.75">
      <c r="B75" s="60"/>
    </row>
    <row r="76" ht="15.75">
      <c r="B76" s="60"/>
    </row>
    <row r="77" ht="15.75">
      <c r="B77" s="60"/>
    </row>
    <row r="78" ht="15.75">
      <c r="B78" s="60"/>
    </row>
    <row r="79" ht="15.75">
      <c r="B79" s="60"/>
    </row>
    <row r="80" ht="15.75">
      <c r="B80" s="60"/>
    </row>
    <row r="81" ht="15.75">
      <c r="B81" s="60"/>
    </row>
    <row r="82" ht="15.75">
      <c r="B82" s="60"/>
    </row>
    <row r="83" ht="15.75">
      <c r="B83" s="60"/>
    </row>
    <row r="84" ht="15.75">
      <c r="B84" s="60"/>
    </row>
    <row r="85" ht="15.75">
      <c r="B85" s="60"/>
    </row>
    <row r="86" spans="2:7" ht="15.75">
      <c r="B86" s="60"/>
      <c r="G86" s="14" t="s">
        <v>33</v>
      </c>
    </row>
    <row r="87" ht="15.75">
      <c r="B87" s="60"/>
    </row>
    <row r="88" ht="15.75">
      <c r="B88" s="60"/>
    </row>
    <row r="89" ht="15.75">
      <c r="B89" s="60"/>
    </row>
    <row r="90" ht="15.75">
      <c r="B90" s="60"/>
    </row>
    <row r="91" ht="15.75">
      <c r="B91" s="60"/>
    </row>
    <row r="92" ht="15.75">
      <c r="B92" s="60"/>
    </row>
    <row r="93" ht="15.75">
      <c r="B93" s="60"/>
    </row>
    <row r="94" ht="15.75">
      <c r="B94" s="60"/>
    </row>
    <row r="95" ht="15.75">
      <c r="B95" s="60"/>
    </row>
    <row r="96" ht="15.75">
      <c r="B96" s="60"/>
    </row>
    <row r="97" ht="15.75">
      <c r="B97" s="60"/>
    </row>
    <row r="98" ht="15.75">
      <c r="B98" s="60"/>
    </row>
    <row r="99" ht="15.75">
      <c r="B99" s="60"/>
    </row>
    <row r="100" ht="15.75">
      <c r="B100" s="60"/>
    </row>
    <row r="101" ht="15.75">
      <c r="B101" s="60"/>
    </row>
    <row r="102" ht="15.75">
      <c r="B102" s="60"/>
    </row>
    <row r="103" ht="15.75">
      <c r="B103" s="60"/>
    </row>
    <row r="104" ht="15.75">
      <c r="B104" s="60"/>
    </row>
    <row r="105" ht="15.75">
      <c r="B105" s="60"/>
    </row>
    <row r="106" ht="15.75">
      <c r="B106" s="60"/>
    </row>
    <row r="107" ht="15.75">
      <c r="B107" s="60"/>
    </row>
    <row r="108" ht="15.75">
      <c r="B108" s="60"/>
    </row>
    <row r="109" ht="15.75">
      <c r="B109" s="60"/>
    </row>
    <row r="110" ht="15.75">
      <c r="B110" s="60"/>
    </row>
    <row r="111" ht="15.75">
      <c r="B111" s="60"/>
    </row>
    <row r="112" ht="15.75">
      <c r="B112" s="60"/>
    </row>
    <row r="113" ht="15.75">
      <c r="B113" s="60"/>
    </row>
    <row r="114" ht="15.75">
      <c r="B114" s="60"/>
    </row>
    <row r="115" ht="15.75">
      <c r="B115" s="60"/>
    </row>
    <row r="116" ht="15.75">
      <c r="B116" s="60"/>
    </row>
    <row r="117" ht="15.75">
      <c r="B117" s="60"/>
    </row>
    <row r="118" ht="15.75">
      <c r="B118" s="60"/>
    </row>
    <row r="119" ht="15.75">
      <c r="B119" s="60"/>
    </row>
    <row r="120" ht="15.75">
      <c r="B120" s="60"/>
    </row>
    <row r="121" ht="15.75">
      <c r="B121" s="60"/>
    </row>
    <row r="122" ht="15.75">
      <c r="B122" s="60"/>
    </row>
    <row r="123" ht="15.75">
      <c r="B123" s="60"/>
    </row>
    <row r="124" ht="15.75">
      <c r="B124" s="60"/>
    </row>
    <row r="125" ht="15.75">
      <c r="B125" s="60"/>
    </row>
    <row r="126" ht="15.75">
      <c r="B126" s="60"/>
    </row>
    <row r="127" ht="15.75">
      <c r="B127" s="60"/>
    </row>
    <row r="128" ht="15.75">
      <c r="B128" s="60"/>
    </row>
    <row r="129" ht="15.75">
      <c r="B129" s="60"/>
    </row>
    <row r="130" ht="15.75">
      <c r="B130" s="60"/>
    </row>
    <row r="131" ht="15.75">
      <c r="B131" s="60"/>
    </row>
    <row r="132" ht="15.75">
      <c r="B132" s="60"/>
    </row>
    <row r="133" ht="15.75">
      <c r="B133" s="60"/>
    </row>
    <row r="134" ht="15.75">
      <c r="B134" s="60"/>
    </row>
    <row r="135" ht="15.75">
      <c r="B135" s="60"/>
    </row>
    <row r="136" ht="15.75">
      <c r="B136" s="60"/>
    </row>
    <row r="137" ht="15.75">
      <c r="B137" s="60"/>
    </row>
    <row r="138" ht="15.75">
      <c r="B138" s="60"/>
    </row>
    <row r="139" ht="15.75">
      <c r="B139" s="60"/>
    </row>
    <row r="140" ht="15.75">
      <c r="B140" s="60"/>
    </row>
    <row r="141" ht="15.75">
      <c r="B141" s="60"/>
    </row>
    <row r="142" ht="15.75">
      <c r="B142" s="60"/>
    </row>
    <row r="143" ht="15.75">
      <c r="B143" s="60"/>
    </row>
    <row r="144" ht="15.75">
      <c r="B144" s="60"/>
    </row>
    <row r="145" ht="15.75">
      <c r="B145" s="60"/>
    </row>
    <row r="146" ht="15.75">
      <c r="B146" s="60"/>
    </row>
    <row r="147" ht="15.75">
      <c r="B147" s="60"/>
    </row>
    <row r="148" ht="15.75">
      <c r="B148" s="60"/>
    </row>
    <row r="149" ht="15.75">
      <c r="B149" s="60"/>
    </row>
    <row r="150" ht="15.75">
      <c r="B150" s="60"/>
    </row>
    <row r="151" ht="15.75">
      <c r="B151" s="60"/>
    </row>
    <row r="152" ht="15.75">
      <c r="B152" s="60"/>
    </row>
    <row r="153" ht="15.75">
      <c r="B153" s="60"/>
    </row>
    <row r="154" ht="15.75">
      <c r="B154" s="60"/>
    </row>
    <row r="155" ht="15.75">
      <c r="B155" s="60"/>
    </row>
    <row r="156" ht="15.75">
      <c r="B156" s="60"/>
    </row>
    <row r="157" ht="15.75">
      <c r="B157" s="60"/>
    </row>
    <row r="158" ht="15.75">
      <c r="B158" s="60"/>
    </row>
    <row r="159" ht="15.75">
      <c r="B159" s="60"/>
    </row>
    <row r="160" ht="15.75">
      <c r="B160" s="60"/>
    </row>
    <row r="161" ht="15.75">
      <c r="B161" s="60"/>
    </row>
    <row r="162" ht="15.75">
      <c r="B162" s="60"/>
    </row>
    <row r="163" ht="15.75">
      <c r="B163" s="60"/>
    </row>
    <row r="164" ht="15.75">
      <c r="B164" s="60"/>
    </row>
    <row r="165" ht="15.75">
      <c r="B165" s="60"/>
    </row>
    <row r="166" ht="15.75">
      <c r="B166" s="60"/>
    </row>
    <row r="167" ht="15.75">
      <c r="B167" s="60"/>
    </row>
    <row r="168" ht="15.75">
      <c r="B168" s="60"/>
    </row>
    <row r="169" ht="15.75">
      <c r="B169" s="60"/>
    </row>
    <row r="170" ht="15.75">
      <c r="B170" s="60"/>
    </row>
    <row r="171" ht="15.75">
      <c r="B171" s="60"/>
    </row>
    <row r="172" ht="15.75">
      <c r="B172" s="60"/>
    </row>
    <row r="173" ht="15.75">
      <c r="B173" s="60"/>
    </row>
    <row r="174" ht="15.75">
      <c r="B174" s="60"/>
    </row>
    <row r="175" ht="15.75">
      <c r="B175" s="60"/>
    </row>
    <row r="176" ht="15.75">
      <c r="B176" s="60"/>
    </row>
    <row r="177" ht="15.75">
      <c r="B177" s="60"/>
    </row>
    <row r="178" ht="15.75">
      <c r="B178" s="60"/>
    </row>
    <row r="179" ht="15.75">
      <c r="B179" s="60"/>
    </row>
    <row r="180" ht="15.75">
      <c r="B180" s="60"/>
    </row>
    <row r="181" ht="15.75">
      <c r="B181" s="60"/>
    </row>
    <row r="182" ht="15.75">
      <c r="B182" s="60"/>
    </row>
    <row r="183" ht="15.75">
      <c r="B183" s="60"/>
    </row>
    <row r="184" ht="15.75">
      <c r="B184" s="60"/>
    </row>
    <row r="185" ht="15.75">
      <c r="B185" s="60"/>
    </row>
    <row r="186" ht="15.75">
      <c r="B186" s="60"/>
    </row>
    <row r="187" ht="15.75">
      <c r="B187" s="60"/>
    </row>
    <row r="188" ht="15.75">
      <c r="B188" s="60"/>
    </row>
    <row r="189" ht="15.75">
      <c r="B189" s="60"/>
    </row>
    <row r="190" ht="15.75">
      <c r="B190" s="60"/>
    </row>
    <row r="191" ht="15.75">
      <c r="B191" s="60"/>
    </row>
    <row r="192" ht="15.75">
      <c r="B192" s="60"/>
    </row>
    <row r="193" ht="15.75">
      <c r="B193" s="60"/>
    </row>
    <row r="194" ht="15.75">
      <c r="B194" s="60"/>
    </row>
    <row r="195" ht="15.75">
      <c r="B195" s="60"/>
    </row>
    <row r="196" ht="15.75">
      <c r="B196" s="60"/>
    </row>
    <row r="197" ht="15.75">
      <c r="B197" s="60"/>
    </row>
    <row r="198" ht="15.75">
      <c r="B198" s="60"/>
    </row>
    <row r="199" ht="15.75">
      <c r="B199" s="60"/>
    </row>
    <row r="200" ht="15.75">
      <c r="B200" s="60"/>
    </row>
    <row r="201" ht="15.75">
      <c r="B201" s="60"/>
    </row>
    <row r="202" ht="15.75">
      <c r="B202" s="60"/>
    </row>
    <row r="203" ht="15.75">
      <c r="B203" s="60"/>
    </row>
    <row r="204" ht="15.75">
      <c r="B204" s="60"/>
    </row>
    <row r="205" ht="15.75">
      <c r="B205" s="60"/>
    </row>
    <row r="206" ht="15.75">
      <c r="B206" s="60"/>
    </row>
    <row r="207" ht="15.75">
      <c r="B207" s="60"/>
    </row>
    <row r="208" ht="15.75">
      <c r="B208" s="60"/>
    </row>
    <row r="209" ht="15.75">
      <c r="B209" s="60"/>
    </row>
    <row r="210" ht="15.75">
      <c r="B210" s="60"/>
    </row>
    <row r="211" ht="15.75">
      <c r="B211" s="60"/>
    </row>
    <row r="212" ht="15.75">
      <c r="B212" s="60"/>
    </row>
    <row r="213" ht="15.75">
      <c r="B213" s="60"/>
    </row>
    <row r="214" ht="15.75">
      <c r="B214" s="60"/>
    </row>
    <row r="215" ht="15.75">
      <c r="B215" s="60"/>
    </row>
    <row r="216" ht="15.75">
      <c r="B216" s="60"/>
    </row>
    <row r="217" ht="15.75">
      <c r="B217" s="60"/>
    </row>
    <row r="218" ht="15.75">
      <c r="B218" s="60"/>
    </row>
    <row r="219" ht="15.75">
      <c r="B219" s="60"/>
    </row>
    <row r="220" ht="15.75">
      <c r="B220" s="60"/>
    </row>
    <row r="221" ht="15.75">
      <c r="B221" s="60"/>
    </row>
    <row r="222" ht="15.75">
      <c r="B222" s="60"/>
    </row>
    <row r="223" ht="15.75">
      <c r="B223" s="60"/>
    </row>
    <row r="224" ht="15.75">
      <c r="B224" s="60"/>
    </row>
    <row r="225" ht="15.75">
      <c r="B225" s="60"/>
    </row>
    <row r="226" ht="15.75">
      <c r="B226" s="60"/>
    </row>
    <row r="227" ht="15.75">
      <c r="B227" s="60"/>
    </row>
    <row r="228" ht="15.75">
      <c r="B228" s="60"/>
    </row>
    <row r="229" ht="15.75">
      <c r="B229" s="60"/>
    </row>
    <row r="230" ht="15.75">
      <c r="B230" s="60"/>
    </row>
    <row r="231" ht="15.75">
      <c r="B231" s="60"/>
    </row>
    <row r="232" ht="15.75">
      <c r="B232" s="60"/>
    </row>
    <row r="233" ht="15.75">
      <c r="B233" s="60"/>
    </row>
    <row r="234" ht="15.75">
      <c r="B234" s="60"/>
    </row>
    <row r="235" ht="15.75">
      <c r="B235" s="60"/>
    </row>
    <row r="236" ht="15.75">
      <c r="B236" s="60"/>
    </row>
    <row r="237" ht="15.75">
      <c r="B237" s="60"/>
    </row>
    <row r="238" ht="15.75">
      <c r="B238" s="60"/>
    </row>
    <row r="239" ht="15.75">
      <c r="B239" s="60"/>
    </row>
    <row r="240" ht="15.75">
      <c r="B240" s="60"/>
    </row>
    <row r="241" ht="15.75">
      <c r="B241" s="60"/>
    </row>
    <row r="242" ht="15.75">
      <c r="B242" s="60"/>
    </row>
    <row r="243" ht="15.75">
      <c r="B243" s="60"/>
    </row>
    <row r="244" ht="15.75">
      <c r="B244" s="60"/>
    </row>
    <row r="245" ht="15.75">
      <c r="B245" s="60"/>
    </row>
    <row r="246" ht="15.75">
      <c r="B246" s="60"/>
    </row>
    <row r="247" ht="15.75">
      <c r="B247" s="60"/>
    </row>
    <row r="248" ht="15.75">
      <c r="B248" s="60"/>
    </row>
    <row r="249" ht="15.75">
      <c r="B249" s="60"/>
    </row>
    <row r="250" ht="15.75">
      <c r="B250" s="60"/>
    </row>
    <row r="251" ht="15.75">
      <c r="B251" s="60"/>
    </row>
    <row r="252" ht="15.75">
      <c r="B252" s="60"/>
    </row>
    <row r="253" ht="15.75">
      <c r="B253" s="60"/>
    </row>
    <row r="254" ht="15.75">
      <c r="B254" s="60"/>
    </row>
    <row r="255" ht="15.75">
      <c r="B255" s="60"/>
    </row>
    <row r="256" ht="15.75">
      <c r="B256" s="60"/>
    </row>
    <row r="257" ht="15.75">
      <c r="B257" s="60"/>
    </row>
    <row r="258" ht="15.75">
      <c r="B258" s="60"/>
    </row>
    <row r="259" ht="15.75">
      <c r="B259" s="60"/>
    </row>
    <row r="260" ht="15.75">
      <c r="B260" s="60"/>
    </row>
    <row r="261" ht="15.75">
      <c r="B261" s="60"/>
    </row>
    <row r="262" ht="15.75">
      <c r="B262" s="60"/>
    </row>
    <row r="263" ht="15.75">
      <c r="B263" s="60"/>
    </row>
    <row r="264" ht="15.75">
      <c r="B264" s="60"/>
    </row>
    <row r="265" ht="15.75">
      <c r="B265" s="60"/>
    </row>
    <row r="266" ht="15.75">
      <c r="B266" s="60"/>
    </row>
    <row r="267" ht="15.75">
      <c r="B267" s="60"/>
    </row>
    <row r="268" ht="15.75">
      <c r="B268" s="60"/>
    </row>
    <row r="269" ht="15.75">
      <c r="B269" s="60"/>
    </row>
    <row r="270" ht="15.75">
      <c r="B270" s="60"/>
    </row>
    <row r="271" ht="15.75">
      <c r="B271" s="60"/>
    </row>
    <row r="272" ht="15.75">
      <c r="B272" s="60"/>
    </row>
    <row r="273" ht="15.75">
      <c r="B273" s="60"/>
    </row>
    <row r="274" ht="15.75">
      <c r="B274" s="60"/>
    </row>
    <row r="275" ht="15.75">
      <c r="B275" s="60"/>
    </row>
    <row r="276" ht="15.75">
      <c r="B276" s="60"/>
    </row>
    <row r="277" ht="15.75">
      <c r="B277" s="60"/>
    </row>
    <row r="278" ht="15.75">
      <c r="B278" s="60"/>
    </row>
    <row r="279" ht="15.75">
      <c r="B279" s="60"/>
    </row>
    <row r="280" ht="15.75">
      <c r="B280" s="60"/>
    </row>
    <row r="281" ht="15.75">
      <c r="B281" s="60"/>
    </row>
    <row r="282" ht="15.75">
      <c r="B282" s="60"/>
    </row>
    <row r="283" ht="15.75">
      <c r="B283" s="60"/>
    </row>
    <row r="284" ht="15.75">
      <c r="B284" s="60"/>
    </row>
    <row r="285" ht="15.75">
      <c r="B285" s="60"/>
    </row>
    <row r="286" ht="15.75">
      <c r="B286" s="60"/>
    </row>
    <row r="287" ht="15.75">
      <c r="B287" s="60"/>
    </row>
    <row r="288" ht="15.75">
      <c r="B288" s="60"/>
    </row>
    <row r="289" ht="15.75">
      <c r="B289" s="60"/>
    </row>
    <row r="290" ht="15.75">
      <c r="B290" s="60"/>
    </row>
    <row r="291" ht="15.75">
      <c r="B291" s="60"/>
    </row>
    <row r="292" ht="15.75">
      <c r="B292" s="60"/>
    </row>
    <row r="293" ht="15.75">
      <c r="B293" s="60"/>
    </row>
    <row r="294" ht="15.75">
      <c r="B294" s="60"/>
    </row>
    <row r="295" ht="15.75">
      <c r="B295" s="60"/>
    </row>
    <row r="296" ht="15.75">
      <c r="B296" s="60"/>
    </row>
    <row r="297" ht="15.75">
      <c r="B297" s="60"/>
    </row>
    <row r="298" ht="15.75">
      <c r="B298" s="60"/>
    </row>
    <row r="299" ht="15.75">
      <c r="B299" s="60"/>
    </row>
    <row r="300" ht="15.75">
      <c r="B300" s="60"/>
    </row>
    <row r="301" ht="15.75">
      <c r="B301" s="60"/>
    </row>
    <row r="302" ht="15.75">
      <c r="B302" s="60"/>
    </row>
    <row r="303" ht="15.75">
      <c r="B303" s="60"/>
    </row>
    <row r="304" ht="15.75">
      <c r="B304" s="60"/>
    </row>
    <row r="305" ht="15.75">
      <c r="B305" s="60"/>
    </row>
    <row r="306" ht="15.75">
      <c r="B306" s="60"/>
    </row>
    <row r="307" ht="15.75">
      <c r="B307" s="60"/>
    </row>
    <row r="308" ht="15.75">
      <c r="B308" s="60"/>
    </row>
    <row r="309" ht="15.75">
      <c r="B309" s="60"/>
    </row>
    <row r="310" ht="15.75">
      <c r="B310" s="60"/>
    </row>
    <row r="311" ht="15.75">
      <c r="B311" s="60"/>
    </row>
    <row r="312" ht="15.75">
      <c r="B312" s="60"/>
    </row>
    <row r="313" ht="15.75">
      <c r="B313" s="60"/>
    </row>
    <row r="314" ht="15.75">
      <c r="B314" s="60"/>
    </row>
    <row r="315" ht="15.75">
      <c r="B315" s="60"/>
    </row>
    <row r="316" ht="15.75">
      <c r="B316" s="60"/>
    </row>
    <row r="317" ht="15.75">
      <c r="B317" s="60"/>
    </row>
    <row r="318" ht="15.75">
      <c r="B318" s="60"/>
    </row>
    <row r="319" ht="15.75">
      <c r="B319" s="60"/>
    </row>
    <row r="320" ht="15.75">
      <c r="B320" s="60"/>
    </row>
    <row r="321" ht="15.75">
      <c r="B321" s="60"/>
    </row>
    <row r="322" ht="15.75">
      <c r="B322" s="60"/>
    </row>
    <row r="323" ht="15.75">
      <c r="B323" s="60"/>
    </row>
    <row r="324" ht="15.75">
      <c r="B324" s="60"/>
    </row>
    <row r="325" ht="15.75">
      <c r="B325" s="60"/>
    </row>
    <row r="326" ht="15.75">
      <c r="B326" s="60"/>
    </row>
    <row r="327" ht="15.75">
      <c r="B327" s="60"/>
    </row>
    <row r="328" ht="15.75">
      <c r="B328" s="60"/>
    </row>
    <row r="329" ht="15.75">
      <c r="B329" s="60"/>
    </row>
    <row r="330" ht="15.75">
      <c r="B330" s="60"/>
    </row>
    <row r="331" ht="15.75">
      <c r="B331" s="60"/>
    </row>
    <row r="332" ht="15.75">
      <c r="B332" s="60"/>
    </row>
    <row r="333" ht="15.75">
      <c r="B333" s="60"/>
    </row>
    <row r="334" ht="15.75">
      <c r="B334" s="60"/>
    </row>
    <row r="335" ht="15.75">
      <c r="B335" s="60"/>
    </row>
    <row r="336" ht="15.75">
      <c r="B336" s="60"/>
    </row>
    <row r="337" ht="15.75">
      <c r="B337" s="60"/>
    </row>
    <row r="338" ht="15.75">
      <c r="B338" s="60"/>
    </row>
    <row r="339" ht="15.75">
      <c r="B339" s="60"/>
    </row>
    <row r="340" ht="15.75">
      <c r="B340" s="60"/>
    </row>
    <row r="341" ht="15.75">
      <c r="B341" s="60"/>
    </row>
    <row r="342" ht="15.75">
      <c r="B342" s="60"/>
    </row>
    <row r="343" ht="15.75">
      <c r="B343" s="60"/>
    </row>
    <row r="344" ht="15.75">
      <c r="B344" s="60"/>
    </row>
    <row r="345" ht="15.75">
      <c r="B345" s="60"/>
    </row>
    <row r="346" ht="15.75">
      <c r="B346" s="60"/>
    </row>
    <row r="347" ht="15.75">
      <c r="B347" s="60"/>
    </row>
    <row r="348" ht="15.75">
      <c r="B348" s="60"/>
    </row>
    <row r="349" ht="15.75">
      <c r="B349" s="60"/>
    </row>
    <row r="350" ht="15.75">
      <c r="B350" s="60"/>
    </row>
    <row r="351" ht="15.75">
      <c r="B351" s="60"/>
    </row>
    <row r="352" ht="15.75">
      <c r="B352" s="60"/>
    </row>
    <row r="353" ht="15.75">
      <c r="B353" s="60"/>
    </row>
    <row r="354" ht="15.75">
      <c r="B354" s="60"/>
    </row>
    <row r="355" ht="15.75">
      <c r="B355" s="60"/>
    </row>
    <row r="356" ht="15.75">
      <c r="B356" s="60"/>
    </row>
    <row r="357" ht="15.75">
      <c r="B357" s="60"/>
    </row>
    <row r="358" ht="15.75">
      <c r="B358" s="60"/>
    </row>
    <row r="359" ht="15.75">
      <c r="B359" s="60"/>
    </row>
    <row r="360" ht="15.75">
      <c r="B360" s="60"/>
    </row>
    <row r="361" ht="15.75">
      <c r="B361" s="60"/>
    </row>
    <row r="362" ht="15.75">
      <c r="B362" s="60"/>
    </row>
    <row r="363" ht="15.75">
      <c r="B363" s="60"/>
    </row>
    <row r="364" ht="15.75">
      <c r="B364" s="60"/>
    </row>
    <row r="365" ht="15.75">
      <c r="B365" s="60"/>
    </row>
    <row r="366" ht="15.75">
      <c r="B366" s="60"/>
    </row>
    <row r="367" ht="15.75">
      <c r="B367" s="60"/>
    </row>
    <row r="368" ht="15.75">
      <c r="B368" s="60"/>
    </row>
    <row r="369" ht="15.75">
      <c r="B369" s="60"/>
    </row>
    <row r="370" ht="15.75">
      <c r="B370" s="60"/>
    </row>
    <row r="371" ht="15.75">
      <c r="B371" s="60"/>
    </row>
    <row r="372" ht="15.75">
      <c r="B372" s="60"/>
    </row>
    <row r="373" ht="15.75">
      <c r="B373" s="60"/>
    </row>
    <row r="374" ht="15.75">
      <c r="B374" s="60"/>
    </row>
    <row r="375" ht="15.75">
      <c r="B375" s="60"/>
    </row>
    <row r="376" ht="15.75">
      <c r="B376" s="60"/>
    </row>
    <row r="377" ht="15.75">
      <c r="B377" s="60"/>
    </row>
    <row r="378" ht="15.75">
      <c r="B378" s="60"/>
    </row>
    <row r="379" ht="15.75">
      <c r="B379" s="60"/>
    </row>
    <row r="380" ht="15.75">
      <c r="B380" s="60"/>
    </row>
    <row r="381" ht="15.75">
      <c r="B381" s="60"/>
    </row>
    <row r="382" ht="15.75">
      <c r="B382" s="60"/>
    </row>
    <row r="383" ht="15.75">
      <c r="B383" s="60"/>
    </row>
    <row r="384" ht="15.75">
      <c r="B384" s="60"/>
    </row>
    <row r="385" ht="15.75">
      <c r="B385" s="60"/>
    </row>
    <row r="386" ht="15.75">
      <c r="B386" s="60"/>
    </row>
    <row r="387" ht="15.75">
      <c r="B387" s="60"/>
    </row>
    <row r="388" ht="15.75">
      <c r="B388" s="60"/>
    </row>
    <row r="389" ht="15.75">
      <c r="B389" s="60"/>
    </row>
    <row r="390" ht="15.75">
      <c r="B390" s="60"/>
    </row>
    <row r="391" ht="15.75">
      <c r="B391" s="60"/>
    </row>
    <row r="392" ht="15.75">
      <c r="B392" s="60"/>
    </row>
    <row r="393" ht="15.75">
      <c r="B393" s="60"/>
    </row>
    <row r="394" ht="15.75">
      <c r="B394" s="60"/>
    </row>
    <row r="395" ht="15.75">
      <c r="B395" s="60"/>
    </row>
    <row r="396" ht="15.75">
      <c r="B396" s="60"/>
    </row>
    <row r="397" ht="15.75">
      <c r="B397" s="60"/>
    </row>
    <row r="398" ht="15.75">
      <c r="B398" s="60"/>
    </row>
    <row r="399" ht="15.75">
      <c r="B399" s="60"/>
    </row>
    <row r="400" ht="15.75">
      <c r="B400" s="60"/>
    </row>
    <row r="401" ht="15.75">
      <c r="B401" s="60"/>
    </row>
    <row r="402" ht="15.75">
      <c r="B402" s="60"/>
    </row>
    <row r="403" ht="15.75">
      <c r="B403" s="60"/>
    </row>
    <row r="404" ht="15.75">
      <c r="B404" s="60"/>
    </row>
    <row r="405" ht="15.75">
      <c r="B405" s="60"/>
    </row>
    <row r="406" ht="15.75">
      <c r="B406" s="60"/>
    </row>
    <row r="407" ht="15.75">
      <c r="B407" s="60"/>
    </row>
    <row r="408" ht="15.75">
      <c r="B408" s="60"/>
    </row>
    <row r="409" ht="15.75">
      <c r="B409" s="60"/>
    </row>
    <row r="410" ht="15.75">
      <c r="B410" s="60"/>
    </row>
    <row r="411" ht="15.75">
      <c r="B411" s="60"/>
    </row>
    <row r="412" ht="15.75">
      <c r="B412" s="60"/>
    </row>
    <row r="413" ht="15.75">
      <c r="B413" s="60"/>
    </row>
    <row r="414" ht="15.75">
      <c r="B414" s="60"/>
    </row>
    <row r="415" ht="15.75">
      <c r="B415" s="60"/>
    </row>
    <row r="416" ht="15.75">
      <c r="B416" s="60"/>
    </row>
    <row r="417" ht="15.75">
      <c r="B417" s="60"/>
    </row>
    <row r="418" ht="15.75">
      <c r="B418" s="60"/>
    </row>
    <row r="419" ht="15.75">
      <c r="B419" s="60"/>
    </row>
    <row r="420" ht="15.75">
      <c r="B420" s="60"/>
    </row>
    <row r="421" ht="15.75">
      <c r="B421" s="60"/>
    </row>
    <row r="422" ht="15.75">
      <c r="B422" s="60"/>
    </row>
    <row r="423" ht="15.75">
      <c r="B423" s="60"/>
    </row>
    <row r="424" ht="15.75">
      <c r="B424" s="60"/>
    </row>
    <row r="425" ht="15.75">
      <c r="B425" s="60"/>
    </row>
    <row r="426" ht="15.75">
      <c r="B426" s="60"/>
    </row>
    <row r="427" ht="15.75">
      <c r="B427" s="60"/>
    </row>
    <row r="428" ht="15.75">
      <c r="B428" s="60"/>
    </row>
    <row r="429" ht="15.75">
      <c r="B429" s="60"/>
    </row>
    <row r="430" ht="15.75">
      <c r="B430" s="60"/>
    </row>
    <row r="431" ht="15.75">
      <c r="B431" s="60"/>
    </row>
    <row r="432" ht="15.75">
      <c r="B432" s="60"/>
    </row>
    <row r="433" ht="15.75">
      <c r="B433" s="60"/>
    </row>
    <row r="434" ht="15.75">
      <c r="B434" s="60"/>
    </row>
    <row r="435" ht="15.75">
      <c r="B435" s="60"/>
    </row>
    <row r="436" ht="15.75">
      <c r="B436" s="60"/>
    </row>
    <row r="437" ht="15.75">
      <c r="B437" s="60"/>
    </row>
    <row r="438" ht="15.75">
      <c r="B438" s="60"/>
    </row>
    <row r="439" ht="15.75">
      <c r="B439" s="60"/>
    </row>
    <row r="440" ht="15.75">
      <c r="B440" s="60"/>
    </row>
    <row r="441" ht="15.75">
      <c r="B441" s="60"/>
    </row>
    <row r="442" ht="15.75">
      <c r="B442" s="60"/>
    </row>
    <row r="443" ht="15.75">
      <c r="B443" s="60"/>
    </row>
    <row r="444" ht="15.75">
      <c r="B444" s="60"/>
    </row>
    <row r="445" ht="15.75">
      <c r="B445" s="60"/>
    </row>
    <row r="446" ht="15.75">
      <c r="B446" s="60"/>
    </row>
    <row r="447" ht="15.75">
      <c r="B447" s="60"/>
    </row>
    <row r="448" ht="15.75">
      <c r="B448" s="60"/>
    </row>
    <row r="449" ht="15.75">
      <c r="B449" s="60"/>
    </row>
    <row r="450" ht="15.75">
      <c r="B450" s="60"/>
    </row>
    <row r="451" ht="15.75">
      <c r="B451" s="60"/>
    </row>
    <row r="452" ht="15.75">
      <c r="B452" s="60"/>
    </row>
    <row r="453" ht="15.75">
      <c r="B453" s="60"/>
    </row>
    <row r="454" ht="15.75">
      <c r="B454" s="60"/>
    </row>
    <row r="455" ht="15.75">
      <c r="B455" s="60"/>
    </row>
    <row r="456" ht="15.75">
      <c r="B456" s="60"/>
    </row>
    <row r="457" ht="15.75">
      <c r="B457" s="60"/>
    </row>
    <row r="458" ht="15.75">
      <c r="B458" s="60"/>
    </row>
    <row r="459" ht="15.75">
      <c r="B459" s="60"/>
    </row>
    <row r="460" ht="15.75">
      <c r="B460" s="60"/>
    </row>
    <row r="461" ht="15.75">
      <c r="B461" s="60"/>
    </row>
    <row r="462" ht="15.75">
      <c r="B462" s="60"/>
    </row>
    <row r="463" ht="15.75">
      <c r="B463" s="60"/>
    </row>
    <row r="464" ht="15.75">
      <c r="B464" s="60"/>
    </row>
    <row r="465" ht="15.75">
      <c r="B465" s="60"/>
    </row>
    <row r="466" ht="15.75">
      <c r="B466" s="60"/>
    </row>
    <row r="467" ht="15.75">
      <c r="B467" s="60"/>
    </row>
    <row r="468" ht="15.75">
      <c r="B468" s="60"/>
    </row>
    <row r="469" ht="15.75">
      <c r="B469" s="60"/>
    </row>
    <row r="470" ht="15.75">
      <c r="B470" s="60"/>
    </row>
    <row r="471" ht="15.75">
      <c r="B471" s="60"/>
    </row>
    <row r="472" ht="15.75">
      <c r="B472" s="60"/>
    </row>
    <row r="473" ht="15.75">
      <c r="B473" s="60"/>
    </row>
    <row r="474" ht="15.75">
      <c r="B474" s="60"/>
    </row>
    <row r="475" ht="15.75">
      <c r="B475" s="60"/>
    </row>
    <row r="476" ht="15.75">
      <c r="B476" s="60"/>
    </row>
    <row r="477" ht="15.75">
      <c r="B477" s="60"/>
    </row>
    <row r="478" ht="15.75">
      <c r="B478" s="60"/>
    </row>
    <row r="479" ht="15.75">
      <c r="B479" s="60"/>
    </row>
    <row r="480" ht="15.75">
      <c r="B480" s="60"/>
    </row>
    <row r="481" ht="15.75">
      <c r="B481" s="60"/>
    </row>
    <row r="482" ht="15.75">
      <c r="B482" s="60"/>
    </row>
    <row r="483" ht="15.75">
      <c r="B483" s="60"/>
    </row>
    <row r="484" ht="15.75">
      <c r="B484" s="60"/>
    </row>
    <row r="485" ht="15.75">
      <c r="B485" s="60"/>
    </row>
    <row r="486" ht="15.75">
      <c r="B486" s="60"/>
    </row>
    <row r="487" ht="15.75">
      <c r="B487" s="60"/>
    </row>
    <row r="488" ht="15.75">
      <c r="B488" s="60"/>
    </row>
    <row r="489" ht="15.75">
      <c r="B489" s="60"/>
    </row>
    <row r="490" ht="15.75">
      <c r="B490" s="60"/>
    </row>
    <row r="491" ht="15.75">
      <c r="B491" s="60"/>
    </row>
    <row r="492" ht="15.75">
      <c r="B492" s="60"/>
    </row>
    <row r="493" ht="15.75">
      <c r="B493" s="60"/>
    </row>
    <row r="494" ht="15.75">
      <c r="B494" s="60"/>
    </row>
    <row r="495" ht="15.75">
      <c r="B495" s="60"/>
    </row>
    <row r="496" ht="15.75">
      <c r="B496" s="60"/>
    </row>
    <row r="497" ht="15.75">
      <c r="B497" s="60"/>
    </row>
    <row r="498" ht="15.75">
      <c r="B498" s="60"/>
    </row>
    <row r="499" ht="15.75">
      <c r="B499" s="60"/>
    </row>
    <row r="500" ht="15.75">
      <c r="B500" s="60"/>
    </row>
    <row r="501" ht="15.75">
      <c r="B501" s="60"/>
    </row>
    <row r="502" ht="15.75">
      <c r="B502" s="60"/>
    </row>
    <row r="503" ht="15.75">
      <c r="B503" s="60"/>
    </row>
    <row r="504" ht="15.75">
      <c r="B504" s="60"/>
    </row>
    <row r="505" ht="15.75">
      <c r="B505" s="60"/>
    </row>
    <row r="506" ht="15.75">
      <c r="B506" s="60"/>
    </row>
    <row r="507" ht="15.75">
      <c r="B507" s="60"/>
    </row>
    <row r="508" ht="15.75">
      <c r="B508" s="60"/>
    </row>
    <row r="509" ht="15.75">
      <c r="B509" s="60"/>
    </row>
    <row r="510" ht="15.75">
      <c r="B510" s="60"/>
    </row>
    <row r="511" ht="15.75">
      <c r="B511" s="60"/>
    </row>
    <row r="512" ht="15.75">
      <c r="B512" s="60"/>
    </row>
    <row r="513" ht="15.75">
      <c r="B513" s="60"/>
    </row>
    <row r="514" ht="15.75">
      <c r="B514" s="60"/>
    </row>
    <row r="515" ht="15.75">
      <c r="B515" s="60"/>
    </row>
    <row r="516" ht="15.75">
      <c r="B516" s="60"/>
    </row>
    <row r="517" ht="15.75">
      <c r="B517" s="60"/>
    </row>
    <row r="518" ht="15.75">
      <c r="B518" s="60"/>
    </row>
    <row r="519" ht="15.75">
      <c r="B519" s="60"/>
    </row>
    <row r="520" ht="15.75">
      <c r="B520" s="60"/>
    </row>
    <row r="521" ht="15.75">
      <c r="B521" s="60"/>
    </row>
    <row r="522" ht="15.75">
      <c r="B522" s="60"/>
    </row>
    <row r="523" ht="15.75">
      <c r="B523" s="60"/>
    </row>
    <row r="524" ht="15.75">
      <c r="B524" s="60"/>
    </row>
    <row r="525" ht="15.75">
      <c r="B525" s="60"/>
    </row>
    <row r="526" ht="15.75">
      <c r="B526" s="60"/>
    </row>
    <row r="527" ht="15.75">
      <c r="B527" s="60"/>
    </row>
    <row r="528" ht="15.75">
      <c r="B528" s="60"/>
    </row>
    <row r="529" ht="15.75">
      <c r="B529" s="60"/>
    </row>
    <row r="530" ht="15.75">
      <c r="B530" s="60"/>
    </row>
    <row r="531" ht="15.75">
      <c r="B531" s="60"/>
    </row>
    <row r="532" ht="15.75">
      <c r="B532" s="60"/>
    </row>
    <row r="533" ht="15.75">
      <c r="B533" s="60"/>
    </row>
    <row r="534" ht="15.75">
      <c r="B534" s="60"/>
    </row>
    <row r="535" ht="15.75">
      <c r="B535" s="60"/>
    </row>
    <row r="536" ht="15.75">
      <c r="B536" s="60"/>
    </row>
    <row r="537" ht="15.75">
      <c r="B537" s="60"/>
    </row>
    <row r="538" ht="15.75">
      <c r="B538" s="60"/>
    </row>
    <row r="539" ht="15.75">
      <c r="B539" s="60"/>
    </row>
    <row r="540" ht="15.75">
      <c r="B540" s="60"/>
    </row>
    <row r="541" ht="15.75">
      <c r="B541" s="60"/>
    </row>
    <row r="542" ht="15.75">
      <c r="B542" s="60"/>
    </row>
    <row r="543" ht="15.75">
      <c r="B543" s="60"/>
    </row>
    <row r="544" ht="15.75">
      <c r="B544" s="60"/>
    </row>
    <row r="545" ht="15.75">
      <c r="B545" s="60"/>
    </row>
    <row r="546" ht="15.75">
      <c r="B546" s="60"/>
    </row>
    <row r="547" ht="15.75">
      <c r="B547" s="60"/>
    </row>
    <row r="548" ht="15.75">
      <c r="B548" s="60"/>
    </row>
    <row r="549" ht="15.75">
      <c r="B549" s="60"/>
    </row>
    <row r="550" ht="15.75">
      <c r="B550" s="60"/>
    </row>
    <row r="551" ht="15.75">
      <c r="B551" s="60"/>
    </row>
    <row r="552" ht="15.75">
      <c r="B552" s="60"/>
    </row>
    <row r="553" ht="15.75">
      <c r="B553" s="60"/>
    </row>
    <row r="554" ht="15.75">
      <c r="B554" s="60"/>
    </row>
    <row r="555" ht="15.75">
      <c r="B555" s="60"/>
    </row>
    <row r="556" ht="15.75">
      <c r="B556" s="60"/>
    </row>
    <row r="557" ht="15.75">
      <c r="B557" s="60"/>
    </row>
    <row r="558" ht="15.75">
      <c r="B558" s="60"/>
    </row>
    <row r="559" ht="15.75">
      <c r="B559" s="60"/>
    </row>
    <row r="560" ht="15.75">
      <c r="B560" s="60"/>
    </row>
    <row r="561" ht="15.75">
      <c r="B561" s="60"/>
    </row>
    <row r="562" ht="15.75">
      <c r="B562" s="60"/>
    </row>
    <row r="563" ht="15.75">
      <c r="B563" s="60"/>
    </row>
    <row r="564" ht="15.75">
      <c r="B564" s="60"/>
    </row>
    <row r="565" ht="15.75">
      <c r="B565" s="60"/>
    </row>
    <row r="566" ht="15.75">
      <c r="B566" s="60"/>
    </row>
    <row r="567" ht="15.75">
      <c r="B567" s="60"/>
    </row>
    <row r="568" ht="15.75">
      <c r="B568" s="60"/>
    </row>
    <row r="569" ht="15.75">
      <c r="B569" s="60"/>
    </row>
    <row r="570" ht="15.75">
      <c r="B570" s="60"/>
    </row>
    <row r="571" ht="15.75">
      <c r="B571" s="60"/>
    </row>
    <row r="572" ht="15.75">
      <c r="B572" s="60"/>
    </row>
    <row r="573" ht="15.75">
      <c r="B573" s="60"/>
    </row>
    <row r="574" ht="15.75">
      <c r="B574" s="60"/>
    </row>
    <row r="575" ht="15.75">
      <c r="B575" s="60"/>
    </row>
    <row r="576" ht="15.75">
      <c r="B576" s="60"/>
    </row>
    <row r="577" ht="15.75">
      <c r="B577" s="60"/>
    </row>
    <row r="578" ht="15.75">
      <c r="B578" s="60"/>
    </row>
    <row r="579" ht="15.75">
      <c r="B579" s="60"/>
    </row>
    <row r="580" ht="15.75">
      <c r="B580" s="60"/>
    </row>
    <row r="581" ht="15.75">
      <c r="B581" s="60"/>
    </row>
    <row r="582" ht="15.75">
      <c r="B582" s="60"/>
    </row>
    <row r="583" ht="15.75">
      <c r="B583" s="60"/>
    </row>
    <row r="584" ht="15.75">
      <c r="B584" s="60"/>
    </row>
  </sheetData>
  <printOptions horizontalCentered="1"/>
  <pageMargins left="0.35433070866141736" right="0.0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hupseng</cp:lastModifiedBy>
  <cp:lastPrinted>2007-10-20T10:17:54Z</cp:lastPrinted>
  <dcterms:created xsi:type="dcterms:W3CDTF">2000-10-13T07:44:50Z</dcterms:created>
  <dcterms:modified xsi:type="dcterms:W3CDTF">2007-11-09T07:39:57Z</dcterms:modified>
  <cp:category/>
  <cp:version/>
  <cp:contentType/>
  <cp:contentStatus/>
</cp:coreProperties>
</file>